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05" yWindow="0" windowWidth="12780" windowHeight="8130" firstSheet="5" activeTab="6"/>
  </bookViews>
  <sheets>
    <sheet name="B1-1" sheetId="24" state="hidden" r:id="rId1"/>
    <sheet name="B2" sheetId="21" state="hidden" r:id="rId2"/>
    <sheet name="B1-2" sheetId="23" state="hidden" r:id="rId3"/>
    <sheet name="b1-3" sheetId="20" state="hidden" r:id="rId4"/>
    <sheet name="tatbigh B1" sheetId="25" state="hidden" r:id="rId5"/>
    <sheet name="tatbigh b2" sheetId="26" r:id="rId6"/>
    <sheet name="جهت مالی" sheetId="27" r:id="rId7"/>
  </sheets>
  <externalReferences>
    <externalReference r:id="rId8"/>
  </externalReferences>
  <definedNames>
    <definedName name="_xlnm._FilterDatabase" localSheetId="4" hidden="1">'tatbigh B1'!$A$2:$E$628</definedName>
    <definedName name="_xlnm._FilterDatabase" localSheetId="5" hidden="1">'tatbigh b2'!$A$3:$E$603</definedName>
    <definedName name="_xlnm._FilterDatabase" localSheetId="6" hidden="1">'جهت مالی'!$A$1:$E$125</definedName>
    <definedName name="_xlnm.Print_Area" localSheetId="5">'tatbigh b2'!$B$843:$I$862</definedName>
  </definedNames>
  <calcPr calcId="124519"/>
</workbook>
</file>

<file path=xl/calcChain.xml><?xml version="1.0" encoding="utf-8"?>
<calcChain xmlns="http://schemas.openxmlformats.org/spreadsheetml/2006/main">
  <c r="I2540" i="26"/>
  <c r="I2539"/>
  <c r="I2541" s="1"/>
  <c r="I2538"/>
  <c r="I2528"/>
  <c r="I2527"/>
  <c r="I2529" s="1"/>
  <c r="I2526"/>
  <c r="I2500"/>
  <c r="I2499"/>
  <c r="I2501" s="1"/>
  <c r="I2498"/>
  <c r="I2488"/>
  <c r="I2487"/>
  <c r="I2489" s="1"/>
  <c r="I2486"/>
  <c r="I1486"/>
  <c r="I1487"/>
  <c r="I1488"/>
  <c r="I1498"/>
  <c r="I1499"/>
  <c r="I1500"/>
  <c r="I1460"/>
  <c r="I1459"/>
  <c r="I1458"/>
  <c r="I1448"/>
  <c r="I1447"/>
  <c r="I1446"/>
  <c r="I2460"/>
  <c r="I2459"/>
  <c r="I2458"/>
  <c r="I2448"/>
  <c r="I2447"/>
  <c r="I2446"/>
  <c r="I2420"/>
  <c r="I2419"/>
  <c r="I2418"/>
  <c r="I2408"/>
  <c r="I2407"/>
  <c r="I2406"/>
  <c r="I2380"/>
  <c r="I2379"/>
  <c r="I2378"/>
  <c r="I2368"/>
  <c r="I2367"/>
  <c r="I2366"/>
  <c r="I2340"/>
  <c r="I2339"/>
  <c r="I2338"/>
  <c r="I2328"/>
  <c r="I2327"/>
  <c r="I2326"/>
  <c r="I2300"/>
  <c r="I2299"/>
  <c r="I2298"/>
  <c r="I2288"/>
  <c r="I2287"/>
  <c r="I2286"/>
  <c r="E45" i="27"/>
  <c r="E46"/>
  <c r="E47"/>
  <c r="E48"/>
  <c r="E49"/>
  <c r="E50"/>
  <c r="E51"/>
  <c r="E52"/>
  <c r="E53"/>
  <c r="E54"/>
  <c r="E55"/>
  <c r="E56"/>
  <c r="E57"/>
  <c r="E58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I1540" i="26"/>
  <c r="I1539"/>
  <c r="I1538"/>
  <c r="I1528"/>
  <c r="I1527"/>
  <c r="I1526"/>
  <c r="I2260"/>
  <c r="I2259"/>
  <c r="I2258"/>
  <c r="I2248"/>
  <c r="I2247"/>
  <c r="I2246"/>
  <c r="I2220"/>
  <c r="I2219"/>
  <c r="I2218"/>
  <c r="I2208"/>
  <c r="I2207"/>
  <c r="I2206"/>
  <c r="I2180"/>
  <c r="I2179"/>
  <c r="I2178"/>
  <c r="I2168"/>
  <c r="I2167"/>
  <c r="I2166"/>
  <c r="I2140"/>
  <c r="I2139"/>
  <c r="I2138"/>
  <c r="I2128"/>
  <c r="I2127"/>
  <c r="I2126"/>
  <c r="I2100"/>
  <c r="I2099"/>
  <c r="I2098"/>
  <c r="I2088"/>
  <c r="I2087"/>
  <c r="I2086"/>
  <c r="I2060"/>
  <c r="I2059"/>
  <c r="I2058"/>
  <c r="I2048"/>
  <c r="I2047"/>
  <c r="I2046"/>
  <c r="I2020"/>
  <c r="I2019"/>
  <c r="I2018"/>
  <c r="I2008"/>
  <c r="I2007"/>
  <c r="I2006"/>
  <c r="I1980"/>
  <c r="I1979"/>
  <c r="I1978"/>
  <c r="I1968"/>
  <c r="I1967"/>
  <c r="I1966"/>
  <c r="I1940"/>
  <c r="I1939"/>
  <c r="I1938"/>
  <c r="I1928"/>
  <c r="I1927"/>
  <c r="I1926"/>
  <c r="I1900"/>
  <c r="I1899"/>
  <c r="I1898"/>
  <c r="I1888"/>
  <c r="I1887"/>
  <c r="I1886"/>
  <c r="I1860"/>
  <c r="I1859"/>
  <c r="I1858"/>
  <c r="I1848"/>
  <c r="I1847"/>
  <c r="I1846"/>
  <c r="I1820"/>
  <c r="I1819"/>
  <c r="I1818"/>
  <c r="I1808"/>
  <c r="I1807"/>
  <c r="I1806"/>
  <c r="I1780"/>
  <c r="I1779"/>
  <c r="I1778"/>
  <c r="I1768"/>
  <c r="I1767"/>
  <c r="I1766"/>
  <c r="I1740"/>
  <c r="I1739"/>
  <c r="I1738"/>
  <c r="I1728"/>
  <c r="I1727"/>
  <c r="I1726"/>
  <c r="I1700"/>
  <c r="I1699"/>
  <c r="I1698"/>
  <c r="I1688"/>
  <c r="I1687"/>
  <c r="I1686"/>
  <c r="I1660"/>
  <c r="I1659"/>
  <c r="I1658"/>
  <c r="I1648"/>
  <c r="I1647"/>
  <c r="I1646"/>
  <c r="I1620"/>
  <c r="I1619"/>
  <c r="I1618"/>
  <c r="I1608"/>
  <c r="I1607"/>
  <c r="I1606"/>
  <c r="I1580"/>
  <c r="I1579"/>
  <c r="I1578"/>
  <c r="I1568"/>
  <c r="I1567"/>
  <c r="I1566"/>
  <c r="I859"/>
  <c r="I860"/>
  <c r="I858"/>
  <c r="I848"/>
  <c r="I847"/>
  <c r="I846"/>
  <c r="D1002"/>
  <c r="C1002" s="1"/>
  <c r="B1002"/>
  <c r="D1001"/>
  <c r="C1001" s="1"/>
  <c r="B1001"/>
  <c r="D1000"/>
  <c r="C1000" s="1"/>
  <c r="B1000"/>
  <c r="D999"/>
  <c r="C999" s="1"/>
  <c r="B999"/>
  <c r="D998"/>
  <c r="C998" s="1"/>
  <c r="B998"/>
  <c r="D997"/>
  <c r="C997" s="1"/>
  <c r="B997"/>
  <c r="D996"/>
  <c r="C996" s="1"/>
  <c r="B996"/>
  <c r="D995"/>
  <c r="C995" s="1"/>
  <c r="B995"/>
  <c r="D994"/>
  <c r="C994" s="1"/>
  <c r="B994"/>
  <c r="D993"/>
  <c r="C993" s="1"/>
  <c r="B993"/>
  <c r="D992"/>
  <c r="C992" s="1"/>
  <c r="B992"/>
  <c r="D991"/>
  <c r="C991" s="1"/>
  <c r="B991"/>
  <c r="D990"/>
  <c r="C990" s="1"/>
  <c r="B990"/>
  <c r="D989"/>
  <c r="C989" s="1"/>
  <c r="B989"/>
  <c r="D988"/>
  <c r="C988" s="1"/>
  <c r="B988"/>
  <c r="D987"/>
  <c r="C987" s="1"/>
  <c r="B987"/>
  <c r="D986"/>
  <c r="C986" s="1"/>
  <c r="B986"/>
  <c r="D985"/>
  <c r="C985" s="1"/>
  <c r="B985"/>
  <c r="D984"/>
  <c r="C984" s="1"/>
  <c r="B984"/>
  <c r="D983"/>
  <c r="C983" s="1"/>
  <c r="B983"/>
  <c r="D982"/>
  <c r="C982" s="1"/>
  <c r="B982"/>
  <c r="D981"/>
  <c r="C981" s="1"/>
  <c r="B981"/>
  <c r="D980"/>
  <c r="C980" s="1"/>
  <c r="B980"/>
  <c r="D979"/>
  <c r="C979" s="1"/>
  <c r="B979"/>
  <c r="I978"/>
  <c r="D978"/>
  <c r="C978" s="1"/>
  <c r="B978"/>
  <c r="D977"/>
  <c r="C977" s="1"/>
  <c r="B977"/>
  <c r="D976"/>
  <c r="C976" s="1"/>
  <c r="B976"/>
  <c r="D975"/>
  <c r="C975" s="1"/>
  <c r="B975"/>
  <c r="D974"/>
  <c r="C974" s="1"/>
  <c r="B974"/>
  <c r="D973"/>
  <c r="C973" s="1"/>
  <c r="B973"/>
  <c r="D972"/>
  <c r="C972" s="1"/>
  <c r="B972"/>
  <c r="D971"/>
  <c r="C971" s="1"/>
  <c r="B971"/>
  <c r="D970"/>
  <c r="C970" s="1"/>
  <c r="B970"/>
  <c r="D969"/>
  <c r="C969" s="1"/>
  <c r="B969"/>
  <c r="D968"/>
  <c r="C968" s="1"/>
  <c r="B968"/>
  <c r="D967"/>
  <c r="C967" s="1"/>
  <c r="B967"/>
  <c r="I966"/>
  <c r="D966"/>
  <c r="C966" s="1"/>
  <c r="B966"/>
  <c r="D965"/>
  <c r="B965"/>
  <c r="D962"/>
  <c r="C962" s="1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D952"/>
  <c r="C952" s="1"/>
  <c r="B952"/>
  <c r="D951"/>
  <c r="C951" s="1"/>
  <c r="B951"/>
  <c r="D950"/>
  <c r="C950" s="1"/>
  <c r="B950"/>
  <c r="C949"/>
  <c r="B949"/>
  <c r="C948"/>
  <c r="B948"/>
  <c r="C947"/>
  <c r="B947"/>
  <c r="C946"/>
  <c r="B946"/>
  <c r="C945"/>
  <c r="B945"/>
  <c r="D944"/>
  <c r="C944" s="1"/>
  <c r="B944"/>
  <c r="D943"/>
  <c r="C943" s="1"/>
  <c r="B943"/>
  <c r="D942"/>
  <c r="C942" s="1"/>
  <c r="B942"/>
  <c r="C941"/>
  <c r="B941"/>
  <c r="D940"/>
  <c r="C940" s="1"/>
  <c r="B940"/>
  <c r="C939"/>
  <c r="B939"/>
  <c r="I938"/>
  <c r="D938"/>
  <c r="C938" s="1"/>
  <c r="B938"/>
  <c r="D937"/>
  <c r="C937" s="1"/>
  <c r="B937"/>
  <c r="D936"/>
  <c r="C936" s="1"/>
  <c r="B936"/>
  <c r="C935"/>
  <c r="B935"/>
  <c r="D934"/>
  <c r="C934" s="1"/>
  <c r="B934"/>
  <c r="C933"/>
  <c r="B933"/>
  <c r="D932"/>
  <c r="C932" s="1"/>
  <c r="B932"/>
  <c r="D931"/>
  <c r="C931" s="1"/>
  <c r="B931"/>
  <c r="C930"/>
  <c r="B930"/>
  <c r="C929"/>
  <c r="B929"/>
  <c r="C928"/>
  <c r="B928"/>
  <c r="D927"/>
  <c r="C927" s="1"/>
  <c r="B927"/>
  <c r="I926"/>
  <c r="D926"/>
  <c r="C926" s="1"/>
  <c r="B926"/>
  <c r="D925"/>
  <c r="B925"/>
  <c r="I1420"/>
  <c r="I1419"/>
  <c r="I1418"/>
  <c r="I1408"/>
  <c r="I1407"/>
  <c r="I1406"/>
  <c r="I1380"/>
  <c r="I1379"/>
  <c r="I1378"/>
  <c r="I1368"/>
  <c r="I1367"/>
  <c r="I1366"/>
  <c r="I1340"/>
  <c r="I1339"/>
  <c r="I1338"/>
  <c r="I1328"/>
  <c r="I1327"/>
  <c r="I1326"/>
  <c r="I1300"/>
  <c r="I1299"/>
  <c r="I1298"/>
  <c r="I1288"/>
  <c r="I1287"/>
  <c r="I1286"/>
  <c r="I1260"/>
  <c r="I1259"/>
  <c r="I1258"/>
  <c r="I1248"/>
  <c r="I1247"/>
  <c r="I1246"/>
  <c r="I1220"/>
  <c r="I1219"/>
  <c r="I1218"/>
  <c r="I1208"/>
  <c r="I1207"/>
  <c r="I1206"/>
  <c r="I1180"/>
  <c r="I1179"/>
  <c r="I1178"/>
  <c r="I1168"/>
  <c r="I1167"/>
  <c r="I1166"/>
  <c r="I1140"/>
  <c r="I1139"/>
  <c r="I1138"/>
  <c r="I1128"/>
  <c r="I1127"/>
  <c r="I1126"/>
  <c r="I1100"/>
  <c r="I1099"/>
  <c r="I1098"/>
  <c r="I1088"/>
  <c r="I1087"/>
  <c r="I1086"/>
  <c r="I1060"/>
  <c r="I1059"/>
  <c r="I1058"/>
  <c r="I1048"/>
  <c r="I1047"/>
  <c r="I1046"/>
  <c r="I1020"/>
  <c r="I1019"/>
  <c r="I1018"/>
  <c r="I1008"/>
  <c r="I1007"/>
  <c r="I1006"/>
  <c r="I888"/>
  <c r="I887"/>
  <c r="I886"/>
  <c r="I900"/>
  <c r="I899"/>
  <c r="I898"/>
  <c r="I820"/>
  <c r="I819"/>
  <c r="I818"/>
  <c r="I808"/>
  <c r="I807"/>
  <c r="I806"/>
  <c r="I780"/>
  <c r="I779"/>
  <c r="I778"/>
  <c r="I768"/>
  <c r="I767"/>
  <c r="I766"/>
  <c r="I740"/>
  <c r="I739"/>
  <c r="I738"/>
  <c r="I728"/>
  <c r="I727"/>
  <c r="I726"/>
  <c r="I700"/>
  <c r="I699"/>
  <c r="I698"/>
  <c r="I688"/>
  <c r="I687"/>
  <c r="I686"/>
  <c r="I660"/>
  <c r="I659"/>
  <c r="I658"/>
  <c r="I648"/>
  <c r="I647"/>
  <c r="I646"/>
  <c r="Y42"/>
  <c r="X42" s="1"/>
  <c r="W42"/>
  <c r="Y41"/>
  <c r="X41" s="1"/>
  <c r="W41"/>
  <c r="Y40"/>
  <c r="X40" s="1"/>
  <c r="W40"/>
  <c r="Y39"/>
  <c r="X39" s="1"/>
  <c r="W39"/>
  <c r="Y38"/>
  <c r="X38" s="1"/>
  <c r="W38"/>
  <c r="Y37"/>
  <c r="X37" s="1"/>
  <c r="W37"/>
  <c r="Y36"/>
  <c r="X36" s="1"/>
  <c r="W36"/>
  <c r="Y35"/>
  <c r="X35" s="1"/>
  <c r="W35"/>
  <c r="Y34"/>
  <c r="X34" s="1"/>
  <c r="W34"/>
  <c r="Y33"/>
  <c r="X33" s="1"/>
  <c r="W33"/>
  <c r="Y32"/>
  <c r="X32" s="1"/>
  <c r="W32"/>
  <c r="Y31"/>
  <c r="X31" s="1"/>
  <c r="W31"/>
  <c r="Y30"/>
  <c r="X30" s="1"/>
  <c r="W30"/>
  <c r="Y29"/>
  <c r="X29" s="1"/>
  <c r="W29"/>
  <c r="Y28"/>
  <c r="X28" s="1"/>
  <c r="W28"/>
  <c r="Y27"/>
  <c r="X27" s="1"/>
  <c r="W27"/>
  <c r="Y26"/>
  <c r="X26" s="1"/>
  <c r="W26"/>
  <c r="Y25"/>
  <c r="X25" s="1"/>
  <c r="W25"/>
  <c r="Y24"/>
  <c r="X24" s="1"/>
  <c r="W24"/>
  <c r="Y23"/>
  <c r="X23" s="1"/>
  <c r="W23"/>
  <c r="Y22"/>
  <c r="X22" s="1"/>
  <c r="W22"/>
  <c r="Y21"/>
  <c r="X21" s="1"/>
  <c r="W21"/>
  <c r="Y20"/>
  <c r="X20" s="1"/>
  <c r="W20"/>
  <c r="Y19"/>
  <c r="X19" s="1"/>
  <c r="W19"/>
  <c r="AD18"/>
  <c r="Y18"/>
  <c r="X18" s="1"/>
  <c r="W18"/>
  <c r="Y17"/>
  <c r="X17" s="1"/>
  <c r="W17"/>
  <c r="Y16"/>
  <c r="X16" s="1"/>
  <c r="W16"/>
  <c r="Y15"/>
  <c r="X15" s="1"/>
  <c r="W15"/>
  <c r="Y14"/>
  <c r="X14" s="1"/>
  <c r="W14"/>
  <c r="Y13"/>
  <c r="X13" s="1"/>
  <c r="W13"/>
  <c r="Y12"/>
  <c r="X12" s="1"/>
  <c r="W12"/>
  <c r="Y11"/>
  <c r="X11" s="1"/>
  <c r="W11"/>
  <c r="Y10"/>
  <c r="X10" s="1"/>
  <c r="W10"/>
  <c r="Y9"/>
  <c r="X9" s="1"/>
  <c r="W9"/>
  <c r="Y8"/>
  <c r="X8" s="1"/>
  <c r="W8"/>
  <c r="Y7"/>
  <c r="X7" s="1"/>
  <c r="W7"/>
  <c r="AD6"/>
  <c r="Y6"/>
  <c r="X6" s="1"/>
  <c r="W6"/>
  <c r="Y5"/>
  <c r="X5" s="1"/>
  <c r="W5"/>
  <c r="AN20"/>
  <c r="AN19"/>
  <c r="AN18"/>
  <c r="AN8"/>
  <c r="AN7"/>
  <c r="AN6"/>
  <c r="D2" i="27"/>
  <c r="C2"/>
  <c r="B2"/>
  <c r="I618" i="26"/>
  <c r="I606"/>
  <c r="D642"/>
  <c r="C642" s="1"/>
  <c r="B642"/>
  <c r="D641"/>
  <c r="C641" s="1"/>
  <c r="B641"/>
  <c r="D640"/>
  <c r="C640" s="1"/>
  <c r="B640"/>
  <c r="D639"/>
  <c r="C639" s="1"/>
  <c r="B639"/>
  <c r="D638"/>
  <c r="C638" s="1"/>
  <c r="B638"/>
  <c r="D637"/>
  <c r="C637" s="1"/>
  <c r="B637"/>
  <c r="D636"/>
  <c r="C636" s="1"/>
  <c r="B636"/>
  <c r="D635"/>
  <c r="C635" s="1"/>
  <c r="B635"/>
  <c r="D634"/>
  <c r="C634" s="1"/>
  <c r="B634"/>
  <c r="D633"/>
  <c r="C633" s="1"/>
  <c r="B633"/>
  <c r="D632"/>
  <c r="C632" s="1"/>
  <c r="B632"/>
  <c r="D631"/>
  <c r="C631" s="1"/>
  <c r="B631"/>
  <c r="D630"/>
  <c r="C630" s="1"/>
  <c r="B630"/>
  <c r="D629"/>
  <c r="C629" s="1"/>
  <c r="B629"/>
  <c r="D628"/>
  <c r="C628" s="1"/>
  <c r="B628"/>
  <c r="D627"/>
  <c r="C627" s="1"/>
  <c r="B627"/>
  <c r="D626"/>
  <c r="C626" s="1"/>
  <c r="B626"/>
  <c r="D625"/>
  <c r="C625" s="1"/>
  <c r="B625"/>
  <c r="D624"/>
  <c r="C624" s="1"/>
  <c r="B624"/>
  <c r="D623"/>
  <c r="C623" s="1"/>
  <c r="B623"/>
  <c r="D622"/>
  <c r="C622" s="1"/>
  <c r="B622"/>
  <c r="D621"/>
  <c r="C621" s="1"/>
  <c r="B621"/>
  <c r="D620"/>
  <c r="C620" s="1"/>
  <c r="B620"/>
  <c r="D619"/>
  <c r="C619" s="1"/>
  <c r="B619"/>
  <c r="D618"/>
  <c r="C618" s="1"/>
  <c r="B618"/>
  <c r="D617"/>
  <c r="C617" s="1"/>
  <c r="B617"/>
  <c r="D616"/>
  <c r="C616" s="1"/>
  <c r="B616"/>
  <c r="D615"/>
  <c r="C615" s="1"/>
  <c r="B615"/>
  <c r="D614"/>
  <c r="C614" s="1"/>
  <c r="B614"/>
  <c r="D613"/>
  <c r="C613" s="1"/>
  <c r="B613"/>
  <c r="D612"/>
  <c r="C612" s="1"/>
  <c r="B612"/>
  <c r="D611"/>
  <c r="C611" s="1"/>
  <c r="B611"/>
  <c r="D610"/>
  <c r="C610" s="1"/>
  <c r="B610"/>
  <c r="D609"/>
  <c r="C609" s="1"/>
  <c r="B609"/>
  <c r="D608"/>
  <c r="C608" s="1"/>
  <c r="B608"/>
  <c r="D607"/>
  <c r="C607" s="1"/>
  <c r="B607"/>
  <c r="D606"/>
  <c r="C606" s="1"/>
  <c r="B606"/>
  <c r="D605"/>
  <c r="B605"/>
  <c r="I46"/>
  <c r="I47"/>
  <c r="I49" s="1"/>
  <c r="I48"/>
  <c r="I58"/>
  <c r="I59"/>
  <c r="I60"/>
  <c r="I1489" l="1"/>
  <c r="I1501"/>
  <c r="E39" i="27" s="1"/>
  <c r="I1661" i="26"/>
  <c r="E43" i="27" s="1"/>
  <c r="I1569" i="26"/>
  <c r="I1609"/>
  <c r="I1729"/>
  <c r="I1769"/>
  <c r="I1809"/>
  <c r="I1849"/>
  <c r="I1889"/>
  <c r="I1929"/>
  <c r="I1969"/>
  <c r="I2009"/>
  <c r="I2049"/>
  <c r="I2089"/>
  <c r="I2129"/>
  <c r="I2169"/>
  <c r="I2209"/>
  <c r="I2249"/>
  <c r="I1541"/>
  <c r="E40" i="27" s="1"/>
  <c r="I2289" i="26"/>
  <c r="I2329"/>
  <c r="I2369"/>
  <c r="I2409"/>
  <c r="I2449"/>
  <c r="I1449"/>
  <c r="I1581"/>
  <c r="E41" i="27" s="1"/>
  <c r="I1621" i="26"/>
  <c r="E42" i="27" s="1"/>
  <c r="I1649" i="26"/>
  <c r="I1689"/>
  <c r="I1701"/>
  <c r="E44" i="27" s="1"/>
  <c r="I1741" i="26"/>
  <c r="I1781"/>
  <c r="I1821"/>
  <c r="I1861"/>
  <c r="I1901"/>
  <c r="I1941"/>
  <c r="I1981"/>
  <c r="I2021"/>
  <c r="I2061"/>
  <c r="I2101"/>
  <c r="I2141"/>
  <c r="I2181"/>
  <c r="I2221"/>
  <c r="I2261"/>
  <c r="I1529"/>
  <c r="I2301"/>
  <c r="E59" i="27" s="1"/>
  <c r="I2341" i="26"/>
  <c r="E60" i="27" s="1"/>
  <c r="I2381" i="26"/>
  <c r="E61" i="27" s="1"/>
  <c r="I2421" i="26"/>
  <c r="E62" i="27" s="1"/>
  <c r="I2461" i="26"/>
  <c r="E63" i="27" s="1"/>
  <c r="I1461" i="26"/>
  <c r="E38" i="27" s="1"/>
  <c r="I939" i="26"/>
  <c r="I979"/>
  <c r="I849"/>
  <c r="I861"/>
  <c r="E23" i="27" s="1"/>
  <c r="C965" i="26"/>
  <c r="I967"/>
  <c r="I968"/>
  <c r="C925"/>
  <c r="I927"/>
  <c r="I928"/>
  <c r="I1089"/>
  <c r="I1169"/>
  <c r="I1249"/>
  <c r="I1329"/>
  <c r="I1409"/>
  <c r="I1061"/>
  <c r="E28" i="27" s="1"/>
  <c r="I1141" i="26"/>
  <c r="E30" i="27" s="1"/>
  <c r="I1221" i="26"/>
  <c r="E32" i="27" s="1"/>
  <c r="I1301" i="26"/>
  <c r="E34" i="27" s="1"/>
  <c r="I1381" i="26"/>
  <c r="E36" i="27" s="1"/>
  <c r="AN9" i="26"/>
  <c r="I901"/>
  <c r="E24" i="27" s="1"/>
  <c r="I889" i="26"/>
  <c r="I1009"/>
  <c r="I1021"/>
  <c r="E27" i="27" s="1"/>
  <c r="I1049" i="26"/>
  <c r="I1101"/>
  <c r="E29" i="27" s="1"/>
  <c r="I1129" i="26"/>
  <c r="I1181"/>
  <c r="E31" i="27" s="1"/>
  <c r="I1209" i="26"/>
  <c r="I1261"/>
  <c r="E33" i="27" s="1"/>
  <c r="I1289" i="26"/>
  <c r="I1341"/>
  <c r="E35" i="27" s="1"/>
  <c r="I1369" i="26"/>
  <c r="I1421"/>
  <c r="E37" i="27" s="1"/>
  <c r="I61" i="26"/>
  <c r="E3" i="27" s="1"/>
  <c r="I661" i="26"/>
  <c r="E18" i="27" s="1"/>
  <c r="I689" i="26"/>
  <c r="I741"/>
  <c r="E20" i="27" s="1"/>
  <c r="I781" i="26"/>
  <c r="E21" i="27" s="1"/>
  <c r="I821" i="26"/>
  <c r="E22" i="27" s="1"/>
  <c r="I608" i="26"/>
  <c r="AD19"/>
  <c r="I649"/>
  <c r="I729"/>
  <c r="I769"/>
  <c r="I809"/>
  <c r="I701"/>
  <c r="E19" i="27" s="1"/>
  <c r="AN21" i="26"/>
  <c r="AD7"/>
  <c r="AD8"/>
  <c r="I620"/>
  <c r="I619"/>
  <c r="I607"/>
  <c r="I609" s="1"/>
  <c r="C605"/>
  <c r="I980" l="1"/>
  <c r="I981" s="1"/>
  <c r="E26" i="27" s="1"/>
  <c r="I969" i="26"/>
  <c r="I940"/>
  <c r="I941" s="1"/>
  <c r="E25" i="27" s="1"/>
  <c r="I929" i="26"/>
  <c r="I621"/>
  <c r="E17" i="27" s="1"/>
  <c r="AD20" i="26"/>
  <c r="AD21" s="1"/>
  <c r="AD9"/>
  <c r="A43"/>
  <c r="T19"/>
  <c r="T18"/>
  <c r="T17"/>
  <c r="T8"/>
  <c r="T7"/>
  <c r="I19"/>
  <c r="T6"/>
  <c r="I579"/>
  <c r="I578"/>
  <c r="I567"/>
  <c r="I566"/>
  <c r="I539"/>
  <c r="I538"/>
  <c r="I527"/>
  <c r="I526"/>
  <c r="I499"/>
  <c r="I498"/>
  <c r="I487"/>
  <c r="I486"/>
  <c r="I459"/>
  <c r="I458"/>
  <c r="I447"/>
  <c r="I446"/>
  <c r="I419"/>
  <c r="I418"/>
  <c r="I407"/>
  <c r="I406"/>
  <c r="I379"/>
  <c r="I378"/>
  <c r="I367"/>
  <c r="I366"/>
  <c r="I339"/>
  <c r="I338"/>
  <c r="I327"/>
  <c r="I326"/>
  <c r="I299"/>
  <c r="I298"/>
  <c r="I287"/>
  <c r="I286"/>
  <c r="I259"/>
  <c r="I258"/>
  <c r="I247"/>
  <c r="I246"/>
  <c r="I219"/>
  <c r="I218"/>
  <c r="I207"/>
  <c r="I206"/>
  <c r="I179"/>
  <c r="I178"/>
  <c r="I167"/>
  <c r="I166"/>
  <c r="I139"/>
  <c r="I138"/>
  <c r="I127"/>
  <c r="I126"/>
  <c r="I99"/>
  <c r="I98"/>
  <c r="I87"/>
  <c r="I86"/>
  <c r="I7"/>
  <c r="A83" l="1"/>
  <c r="A123" s="1"/>
  <c r="A163" s="1"/>
  <c r="A203" s="1"/>
  <c r="A243" s="1"/>
  <c r="A283" s="1"/>
  <c r="A323" s="1"/>
  <c r="A363" s="1"/>
  <c r="A403" s="1"/>
  <c r="A443" s="1"/>
  <c r="A483" s="1"/>
  <c r="A523" s="1"/>
  <c r="A563" s="1"/>
  <c r="A603" s="1"/>
  <c r="A643" s="1"/>
  <c r="A683" s="1"/>
  <c r="A723" s="1"/>
  <c r="A763" s="1"/>
  <c r="A803" s="1"/>
  <c r="A843" s="1"/>
  <c r="A883" s="1"/>
  <c r="A923" s="1"/>
  <c r="A963" s="1"/>
  <c r="A1003" s="1"/>
  <c r="A1043" s="1"/>
  <c r="A1083" s="1"/>
  <c r="A1123" s="1"/>
  <c r="A1163" s="1"/>
  <c r="A1203" s="1"/>
  <c r="A1243" s="1"/>
  <c r="A1283" s="1"/>
  <c r="A1323" s="1"/>
  <c r="A1363" s="1"/>
  <c r="A1403" s="1"/>
  <c r="A1443" s="1"/>
  <c r="B3" i="27"/>
  <c r="D3"/>
  <c r="C4"/>
  <c r="D5"/>
  <c r="C6"/>
  <c r="B7"/>
  <c r="D7"/>
  <c r="C8"/>
  <c r="B9"/>
  <c r="D9"/>
  <c r="B11"/>
  <c r="D11"/>
  <c r="C12"/>
  <c r="B13"/>
  <c r="D13"/>
  <c r="C14"/>
  <c r="B15"/>
  <c r="D15"/>
  <c r="C16"/>
  <c r="B17"/>
  <c r="D17"/>
  <c r="C18"/>
  <c r="B19"/>
  <c r="D19"/>
  <c r="C20"/>
  <c r="B21"/>
  <c r="D21"/>
  <c r="C22"/>
  <c r="B23"/>
  <c r="D23"/>
  <c r="B25"/>
  <c r="D25"/>
  <c r="B27"/>
  <c r="D27"/>
  <c r="B29"/>
  <c r="D29"/>
  <c r="B31"/>
  <c r="D31"/>
  <c r="B33"/>
  <c r="D33"/>
  <c r="B35"/>
  <c r="D35"/>
  <c r="B37"/>
  <c r="D37"/>
  <c r="C3"/>
  <c r="B4"/>
  <c r="D4"/>
  <c r="C5"/>
  <c r="B6"/>
  <c r="D6"/>
  <c r="C7"/>
  <c r="B8"/>
  <c r="D8"/>
  <c r="C9"/>
  <c r="B10"/>
  <c r="D10"/>
  <c r="C11"/>
  <c r="B12"/>
  <c r="D12"/>
  <c r="C13"/>
  <c r="B14"/>
  <c r="D14"/>
  <c r="C15"/>
  <c r="B16"/>
  <c r="D16"/>
  <c r="C17"/>
  <c r="B18"/>
  <c r="D18"/>
  <c r="C19"/>
  <c r="B20"/>
  <c r="D20"/>
  <c r="C21"/>
  <c r="B22"/>
  <c r="D22"/>
  <c r="B24"/>
  <c r="D24"/>
  <c r="B26"/>
  <c r="D26"/>
  <c r="B28"/>
  <c r="D28"/>
  <c r="B30"/>
  <c r="D30"/>
  <c r="B32"/>
  <c r="D32"/>
  <c r="B34"/>
  <c r="D34"/>
  <c r="B36"/>
  <c r="D36"/>
  <c r="D38"/>
  <c r="I18" i="26"/>
  <c r="I6"/>
  <c r="I580"/>
  <c r="I581" s="1"/>
  <c r="E16" i="27" s="1"/>
  <c r="I568" i="26"/>
  <c r="I569" s="1"/>
  <c r="I540"/>
  <c r="I541" s="1"/>
  <c r="E15" i="27" s="1"/>
  <c r="I528" i="26"/>
  <c r="I529" s="1"/>
  <c r="I500"/>
  <c r="I501" s="1"/>
  <c r="E14" i="27" s="1"/>
  <c r="I488" i="26"/>
  <c r="I489" s="1"/>
  <c r="I460"/>
  <c r="I461" s="1"/>
  <c r="E13" i="27" s="1"/>
  <c r="I448" i="26"/>
  <c r="I449" s="1"/>
  <c r="I420"/>
  <c r="I421" s="1"/>
  <c r="E12" i="27" s="1"/>
  <c r="I408" i="26"/>
  <c r="I409" s="1"/>
  <c r="I380"/>
  <c r="I381" s="1"/>
  <c r="E11" i="27" s="1"/>
  <c r="I368" i="26"/>
  <c r="I369" s="1"/>
  <c r="I340"/>
  <c r="I328"/>
  <c r="I329" s="1"/>
  <c r="I300"/>
  <c r="I301" s="1"/>
  <c r="E9" i="27" s="1"/>
  <c r="I288" i="26"/>
  <c r="I289" s="1"/>
  <c r="I260"/>
  <c r="I261" s="1"/>
  <c r="E8" i="27" s="1"/>
  <c r="I248" i="26"/>
  <c r="I249" s="1"/>
  <c r="I220"/>
  <c r="I221" s="1"/>
  <c r="E7" i="27" s="1"/>
  <c r="I208" i="26"/>
  <c r="I209" s="1"/>
  <c r="I180"/>
  <c r="I181" s="1"/>
  <c r="E6" i="27" s="1"/>
  <c r="I168" i="26"/>
  <c r="I169" s="1"/>
  <c r="I140"/>
  <c r="I128"/>
  <c r="I100"/>
  <c r="I101" s="1"/>
  <c r="E4" i="27" s="1"/>
  <c r="I88" i="26"/>
  <c r="I89" s="1"/>
  <c r="I8"/>
  <c r="I20"/>
  <c r="N45"/>
  <c r="X45"/>
  <c r="X44"/>
  <c r="A1483" l="1"/>
  <c r="B5" i="27"/>
  <c r="D81"/>
  <c r="D79"/>
  <c r="D77"/>
  <c r="D75"/>
  <c r="D73"/>
  <c r="D71"/>
  <c r="D69"/>
  <c r="C38"/>
  <c r="C39"/>
  <c r="B39"/>
  <c r="B38"/>
  <c r="D68"/>
  <c r="D67"/>
  <c r="D66"/>
  <c r="D110"/>
  <c r="D109"/>
  <c r="C26"/>
  <c r="D113"/>
  <c r="D111"/>
  <c r="C36"/>
  <c r="C32"/>
  <c r="C27"/>
  <c r="C23"/>
  <c r="C37"/>
  <c r="C33"/>
  <c r="C29"/>
  <c r="D112"/>
  <c r="D108"/>
  <c r="C28"/>
  <c r="C24"/>
  <c r="C34"/>
  <c r="C30"/>
  <c r="C10"/>
  <c r="C25"/>
  <c r="C35"/>
  <c r="C31"/>
  <c r="I341" i="26"/>
  <c r="E10" i="27" s="1"/>
  <c r="I129" i="26"/>
  <c r="I141"/>
  <c r="E5" i="27" s="1"/>
  <c r="T9" i="26"/>
  <c r="D627" i="25"/>
  <c r="D626"/>
  <c r="D625"/>
  <c r="A624"/>
  <c r="A623"/>
  <c r="A622"/>
  <c r="A621"/>
  <c r="A620"/>
  <c r="A619"/>
  <c r="B618"/>
  <c r="A618"/>
  <c r="B617"/>
  <c r="A617"/>
  <c r="B616"/>
  <c r="A616"/>
  <c r="B615"/>
  <c r="A615"/>
  <c r="B614"/>
  <c r="A614"/>
  <c r="B613"/>
  <c r="A613"/>
  <c r="B612"/>
  <c r="A612"/>
  <c r="B611"/>
  <c r="A611"/>
  <c r="B610"/>
  <c r="A610"/>
  <c r="B609"/>
  <c r="A609"/>
  <c r="B608"/>
  <c r="A608"/>
  <c r="B607"/>
  <c r="A607"/>
  <c r="B606"/>
  <c r="A606"/>
  <c r="B605"/>
  <c r="A605"/>
  <c r="B604"/>
  <c r="A604"/>
  <c r="B603"/>
  <c r="A603"/>
  <c r="B602"/>
  <c r="A602"/>
  <c r="B601"/>
  <c r="A601"/>
  <c r="B600"/>
  <c r="A600"/>
  <c r="B599"/>
  <c r="A599"/>
  <c r="B598"/>
  <c r="A598"/>
  <c r="B597"/>
  <c r="A597"/>
  <c r="B596"/>
  <c r="A596"/>
  <c r="B595"/>
  <c r="A595"/>
  <c r="B594"/>
  <c r="A594"/>
  <c r="B593"/>
  <c r="A593"/>
  <c r="B592"/>
  <c r="A592"/>
  <c r="B591"/>
  <c r="A591"/>
  <c r="B590"/>
  <c r="A590"/>
  <c r="B589"/>
  <c r="A589"/>
  <c r="B588"/>
  <c r="A588"/>
  <c r="B587"/>
  <c r="A587"/>
  <c r="B586"/>
  <c r="A586"/>
  <c r="B585"/>
  <c r="A585"/>
  <c r="B584"/>
  <c r="A584"/>
  <c r="B583"/>
  <c r="A583"/>
  <c r="B582"/>
  <c r="A582"/>
  <c r="B581"/>
  <c r="A581"/>
  <c r="B580"/>
  <c r="A580"/>
  <c r="B579"/>
  <c r="A579"/>
  <c r="B578"/>
  <c r="A578"/>
  <c r="B577"/>
  <c r="A577"/>
  <c r="B576"/>
  <c r="A576"/>
  <c r="B575"/>
  <c r="A575"/>
  <c r="B574"/>
  <c r="A574"/>
  <c r="D570"/>
  <c r="D569"/>
  <c r="D568"/>
  <c r="A567"/>
  <c r="A566"/>
  <c r="A565"/>
  <c r="A564"/>
  <c r="A563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D513"/>
  <c r="D512"/>
  <c r="D511"/>
  <c r="A510"/>
  <c r="A509"/>
  <c r="A508"/>
  <c r="A507"/>
  <c r="A506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D456"/>
  <c r="D455"/>
  <c r="D454"/>
  <c r="A453"/>
  <c r="A452"/>
  <c r="A451"/>
  <c r="A450"/>
  <c r="A449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D399"/>
  <c r="D398"/>
  <c r="D397"/>
  <c r="A396"/>
  <c r="A395"/>
  <c r="A394"/>
  <c r="A393"/>
  <c r="A392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D342"/>
  <c r="D341"/>
  <c r="D340"/>
  <c r="A339"/>
  <c r="A338"/>
  <c r="A337"/>
  <c r="A336"/>
  <c r="A335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D285"/>
  <c r="D284"/>
  <c r="D283"/>
  <c r="A282"/>
  <c r="A281"/>
  <c r="A280"/>
  <c r="A279"/>
  <c r="A278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A1523" i="26" l="1"/>
  <c r="D70" i="27"/>
  <c r="D74"/>
  <c r="D78"/>
  <c r="D39"/>
  <c r="D43"/>
  <c r="D47"/>
  <c r="D51"/>
  <c r="D55"/>
  <c r="D59"/>
  <c r="D63"/>
  <c r="D42"/>
  <c r="D46"/>
  <c r="D50"/>
  <c r="D54"/>
  <c r="D58"/>
  <c r="D62"/>
  <c r="D72"/>
  <c r="D76"/>
  <c r="D80"/>
  <c r="D41"/>
  <c r="D45"/>
  <c r="D49"/>
  <c r="D53"/>
  <c r="D57"/>
  <c r="D61"/>
  <c r="D65"/>
  <c r="D40"/>
  <c r="D44"/>
  <c r="D48"/>
  <c r="D52"/>
  <c r="D56"/>
  <c r="D60"/>
  <c r="D64"/>
  <c r="T20" i="26"/>
  <c r="I21"/>
  <c r="E2" i="27" s="1"/>
  <c r="I9" i="26"/>
  <c r="D571" i="25"/>
  <c r="D628"/>
  <c r="D514"/>
  <c r="D457"/>
  <c r="D400"/>
  <c r="D286"/>
  <c r="D343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18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6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"/>
  <c r="G3" i="2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2"/>
  <c r="C40" i="27" l="1"/>
  <c r="B40"/>
  <c r="A1563" i="26"/>
  <c r="A1603" s="1"/>
  <c r="A1643" s="1"/>
  <c r="C125" i="27"/>
  <c r="C117"/>
  <c r="C109"/>
  <c r="C101"/>
  <c r="C93"/>
  <c r="C85"/>
  <c r="C77"/>
  <c r="C69"/>
  <c r="C61"/>
  <c r="C53"/>
  <c r="C45"/>
  <c r="B125"/>
  <c r="B117"/>
  <c r="B109"/>
  <c r="B101"/>
  <c r="B93"/>
  <c r="B85"/>
  <c r="B77"/>
  <c r="B69"/>
  <c r="B61"/>
  <c r="B53"/>
  <c r="B45"/>
  <c r="C124"/>
  <c r="C116"/>
  <c r="C108"/>
  <c r="C100"/>
  <c r="C92"/>
  <c r="C84"/>
  <c r="C76"/>
  <c r="C68"/>
  <c r="C60"/>
  <c r="C52"/>
  <c r="C44"/>
  <c r="B124"/>
  <c r="B116"/>
  <c r="B108"/>
  <c r="B100"/>
  <c r="B92"/>
  <c r="B84"/>
  <c r="B76"/>
  <c r="B68"/>
  <c r="B60"/>
  <c r="B52"/>
  <c r="B44"/>
  <c r="C119"/>
  <c r="C111"/>
  <c r="C103"/>
  <c r="C95"/>
  <c r="C87"/>
  <c r="C79"/>
  <c r="C71"/>
  <c r="C63"/>
  <c r="C55"/>
  <c r="C47"/>
  <c r="B119"/>
  <c r="B111"/>
  <c r="B103"/>
  <c r="B95"/>
  <c r="B87"/>
  <c r="B79"/>
  <c r="B71"/>
  <c r="B63"/>
  <c r="B55"/>
  <c r="B47"/>
  <c r="C118"/>
  <c r="C110"/>
  <c r="C102"/>
  <c r="C94"/>
  <c r="C86"/>
  <c r="C78"/>
  <c r="C70"/>
  <c r="C62"/>
  <c r="C54"/>
  <c r="C46"/>
  <c r="B118"/>
  <c r="B110"/>
  <c r="B102"/>
  <c r="B94"/>
  <c r="B86"/>
  <c r="B78"/>
  <c r="B70"/>
  <c r="B62"/>
  <c r="B54"/>
  <c r="B46"/>
  <c r="D228" i="25"/>
  <c r="D227"/>
  <c r="D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D171"/>
  <c r="D170"/>
  <c r="D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D114"/>
  <c r="D113"/>
  <c r="D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D57"/>
  <c r="D56"/>
  <c r="D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"/>
  <c r="C53" i="24"/>
  <c r="C52" s="1"/>
  <c r="C51"/>
  <c r="B42" i="27" l="1"/>
  <c r="B50"/>
  <c r="B66"/>
  <c r="B82"/>
  <c r="B98"/>
  <c r="B114"/>
  <c r="C42"/>
  <c r="C58"/>
  <c r="C74"/>
  <c r="C90"/>
  <c r="C106"/>
  <c r="C122"/>
  <c r="B51"/>
  <c r="B67"/>
  <c r="B83"/>
  <c r="B99"/>
  <c r="B115"/>
  <c r="C43"/>
  <c r="C59"/>
  <c r="C75"/>
  <c r="C91"/>
  <c r="C107"/>
  <c r="C123"/>
  <c r="B48"/>
  <c r="B64"/>
  <c r="B80"/>
  <c r="B96"/>
  <c r="B112"/>
  <c r="C56"/>
  <c r="C72"/>
  <c r="C88"/>
  <c r="C104"/>
  <c r="C120"/>
  <c r="B49"/>
  <c r="B65"/>
  <c r="B81"/>
  <c r="B97"/>
  <c r="B113"/>
  <c r="C41"/>
  <c r="C57"/>
  <c r="C73"/>
  <c r="C89"/>
  <c r="C105"/>
  <c r="C121"/>
  <c r="B58"/>
  <c r="B74"/>
  <c r="B90"/>
  <c r="B106"/>
  <c r="B122"/>
  <c r="C50"/>
  <c r="C66"/>
  <c r="C82"/>
  <c r="C98"/>
  <c r="C114"/>
  <c r="B43"/>
  <c r="B59"/>
  <c r="B75"/>
  <c r="B91"/>
  <c r="B107"/>
  <c r="B123"/>
  <c r="C51"/>
  <c r="C67"/>
  <c r="C83"/>
  <c r="C99"/>
  <c r="C115"/>
  <c r="B56"/>
  <c r="B72"/>
  <c r="B88"/>
  <c r="B104"/>
  <c r="B120"/>
  <c r="C48"/>
  <c r="C64"/>
  <c r="C80"/>
  <c r="C96"/>
  <c r="C112"/>
  <c r="B41"/>
  <c r="B57"/>
  <c r="B73"/>
  <c r="B89"/>
  <c r="B105"/>
  <c r="B121"/>
  <c r="C49"/>
  <c r="C65"/>
  <c r="C81"/>
  <c r="C97"/>
  <c r="C113"/>
  <c r="D172" i="25"/>
  <c r="D229"/>
  <c r="D115"/>
  <c r="D58"/>
  <c r="J44" i="21"/>
  <c r="L27" i="24" l="1"/>
  <c r="K27"/>
  <c r="K28" l="1"/>
  <c r="D27" i="21" l="1"/>
  <c r="E27"/>
  <c r="D28" l="1"/>
  <c r="C25" i="23" l="1"/>
  <c r="B25" s="1"/>
  <c r="D25"/>
  <c r="C24" i="20"/>
  <c r="B24" s="1"/>
  <c r="D24"/>
</calcChain>
</file>

<file path=xl/sharedStrings.xml><?xml version="1.0" encoding="utf-8"?>
<sst xmlns="http://schemas.openxmlformats.org/spreadsheetml/2006/main" count="3216" uniqueCount="299">
  <si>
    <t>11B</t>
  </si>
  <si>
    <t>-</t>
  </si>
  <si>
    <t>Module and submodule</t>
  </si>
  <si>
    <t>ساعات تئوری</t>
  </si>
  <si>
    <t>ساعات عملی</t>
  </si>
  <si>
    <t>نام درس</t>
  </si>
  <si>
    <t xml:space="preserve">زبان </t>
  </si>
  <si>
    <t>ریاضی</t>
  </si>
  <si>
    <t>فیزیک</t>
  </si>
  <si>
    <t>ماشینهای الکتریکی</t>
  </si>
  <si>
    <t>مدار منطقی</t>
  </si>
  <si>
    <t>علم مواد</t>
  </si>
  <si>
    <t>آیرودینامیک و تئوری پرواز</t>
  </si>
  <si>
    <t>عوامل انسانی</t>
  </si>
  <si>
    <t>مقررات هواپیمایی</t>
  </si>
  <si>
    <t>13.1 -- 13.3</t>
  </si>
  <si>
    <t>تئوری پرواز و ساختمان هواپیما</t>
  </si>
  <si>
    <t xml:space="preserve">فرستنده و گیرنده در هواپیما  </t>
  </si>
  <si>
    <t>ناوبری و رادار</t>
  </si>
  <si>
    <t>آلات دقیق هواپیما و کارگاه آلات دقیق هواپیما</t>
  </si>
  <si>
    <t>مدار 1</t>
  </si>
  <si>
    <t>الکترونیک 1 و الکترونیک 2</t>
  </si>
  <si>
    <t>علم مواد (فلزات)</t>
  </si>
  <si>
    <t>علم مواد (غیر فلزات)</t>
  </si>
  <si>
    <t>نقشه کشی صنعتی</t>
  </si>
  <si>
    <t>تئوری کارگاه 1</t>
  </si>
  <si>
    <t>تئوری کارگاه 2</t>
  </si>
  <si>
    <t>کارگاه فلز کاری و جوشکاری</t>
  </si>
  <si>
    <t>آیرودینامیک</t>
  </si>
  <si>
    <t>ساختمان هواپيما</t>
  </si>
  <si>
    <t>سيستم های هواپيما</t>
  </si>
  <si>
    <t>آلات دقيق هواپيما</t>
  </si>
  <si>
    <t>سيستم های  الکتريکی هواپيما</t>
  </si>
  <si>
    <t>موتور های جت</t>
  </si>
  <si>
    <t>ملخ</t>
  </si>
  <si>
    <t>جمع</t>
  </si>
  <si>
    <t>بجای عبارت 6 در سطرهای تکراری شماره submodule مربوطه را قید نمائید.</t>
  </si>
  <si>
    <t>بجای عبارت 7 در سطرهای تکراری شماره submodule مربوطه را قید نمائید.</t>
  </si>
  <si>
    <t>ساعتها و عناوین دروس قید شده را با ساعتهای مصوب فعلی مقایسه و هر گونه مغایرت را اعلام نمائید.</t>
  </si>
  <si>
    <t>هر گونه پیشنهاد در خصوص تغییر ساعت و تعداد و نام دروس را نیز اعلام فرمائید.</t>
  </si>
  <si>
    <t>بنده برای نهایی کردن تغییرات حضوری خدمتتان خواهم رسید.</t>
  </si>
  <si>
    <t>موتور های پیستونی</t>
  </si>
  <si>
    <t>الکترونیک</t>
  </si>
  <si>
    <t>آیرودینامیک  هلیکوپتر</t>
  </si>
  <si>
    <t>ساختمان هلیکوپتر</t>
  </si>
  <si>
    <t>سيستم های هلیکوپتر</t>
  </si>
  <si>
    <t>آلات دقيق هلیکوپتر</t>
  </si>
  <si>
    <t>سيستم های  الکتريکی هلیکوپتر</t>
  </si>
  <si>
    <t>با توجه به اینکه سازمان MTOE را به ما داده تا مواردی که لازم است را اصلاح نمائیم لطفا</t>
  </si>
  <si>
    <t>بجای عبارت 12 در سطرهای تکراری شماره submodule مربوطه را قید نمائید.</t>
  </si>
  <si>
    <t>بجای عبارت 11B در سطرهای تکراری شماره submodule مربوطه را قید نمائید.</t>
  </si>
  <si>
    <t>4</t>
  </si>
  <si>
    <t>مبانی الکتریسیته و مدارهای DC</t>
  </si>
  <si>
    <t xml:space="preserve">مدارها و منابع AC و مبانی الکترونیک </t>
  </si>
  <si>
    <t>کارگاه تراشکاری</t>
  </si>
  <si>
    <t>سيستم های هواپيما (1و2)</t>
  </si>
  <si>
    <t>ساختمان هواپيما (1و2)</t>
  </si>
  <si>
    <t>3.12,3.17,3.18</t>
  </si>
  <si>
    <t>5.1 to 5.9</t>
  </si>
  <si>
    <t>ساعت در هفته</t>
  </si>
  <si>
    <t>كل ساعت</t>
  </si>
  <si>
    <t xml:space="preserve">فيزيک </t>
  </si>
  <si>
    <t>کارگاه موتور جت (1)</t>
  </si>
  <si>
    <t>رياضي</t>
  </si>
  <si>
    <t>کارگاه سيستم های هواپيما(1)</t>
  </si>
  <si>
    <t>کارگاه ساختمان (1)</t>
  </si>
  <si>
    <t>سيستم های الکتريکیهواپيما</t>
  </si>
  <si>
    <t>موتور جت (2)</t>
  </si>
  <si>
    <t>سيستم های هواپيما (2)</t>
  </si>
  <si>
    <t>ساختمان هواپيما (2)</t>
  </si>
  <si>
    <t>زبان(3)</t>
  </si>
  <si>
    <t>نقشه کشي (2)</t>
  </si>
  <si>
    <t>آئروديناميک</t>
  </si>
  <si>
    <t>کارگاه سيستم های الکتريکی</t>
  </si>
  <si>
    <t>تئوری کارگاه (1)</t>
  </si>
  <si>
    <t>موتور جت (1)</t>
  </si>
  <si>
    <t>مقررات هواپيمايی</t>
  </si>
  <si>
    <t>کارگاه فلزکاری و جوشکاری</t>
  </si>
  <si>
    <t>کارگاه موتور جت (2)</t>
  </si>
  <si>
    <t>تئوری کارگاه (2)</t>
  </si>
  <si>
    <t>کارگاه سيستم های هواپيما(2)</t>
  </si>
  <si>
    <t>سيستم های هواپيما (1)</t>
  </si>
  <si>
    <t>کارگاه ساختمان (2)</t>
  </si>
  <si>
    <t>ساختمان هواپيما (1)</t>
  </si>
  <si>
    <t>كارگاه ملخ</t>
  </si>
  <si>
    <t>كارگاه تراشكاري</t>
  </si>
  <si>
    <t>جمع ساعات عملی</t>
  </si>
  <si>
    <r>
      <t>علم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Nazanin"/>
        <charset val="178"/>
      </rPr>
      <t>مواد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Nazanin"/>
        <charset val="178"/>
      </rPr>
      <t>(1)</t>
    </r>
  </si>
  <si>
    <t>courses</t>
  </si>
  <si>
    <t>English Language</t>
  </si>
  <si>
    <t>Mathematics</t>
  </si>
  <si>
    <t>Physics</t>
  </si>
  <si>
    <t>AC Electric circuits</t>
  </si>
  <si>
    <t>Digital Circuits</t>
  </si>
  <si>
    <t>Material</t>
  </si>
  <si>
    <t>Maintenance Practices 1</t>
  </si>
  <si>
    <t>Maintenance Practices 2</t>
  </si>
  <si>
    <t>Aerodynamics</t>
  </si>
  <si>
    <t>Human Factors</t>
  </si>
  <si>
    <t>Legislations</t>
  </si>
  <si>
    <t>Aircraft Aerodynamics and Structures</t>
  </si>
  <si>
    <t>Aircraft Electrical Systems</t>
  </si>
  <si>
    <t>13.5 to 13.6</t>
  </si>
  <si>
    <t>Aircraft Instruments</t>
  </si>
  <si>
    <t>Theory</t>
  </si>
  <si>
    <t>Practical</t>
  </si>
  <si>
    <t>Training Hours</t>
  </si>
  <si>
    <t>DC Electric circuits and Magnetism</t>
  </si>
  <si>
    <t xml:space="preserve">Part 66 Module and </t>
  </si>
  <si>
    <t>SUM</t>
  </si>
  <si>
    <t>5.10 to 5.15</t>
  </si>
  <si>
    <t>Aircraft Typical Electronic Systems</t>
  </si>
  <si>
    <t>Navigation and Radars</t>
  </si>
  <si>
    <t>13.7 to 13.10</t>
  </si>
  <si>
    <t>Sub module References</t>
  </si>
  <si>
    <t>Electric Machines</t>
  </si>
  <si>
    <t xml:space="preserve">Basic Transmitter and Receiver </t>
  </si>
  <si>
    <t>Gas Turbine Engine</t>
  </si>
  <si>
    <t>AC circuits / Electric Machines and Electronics</t>
  </si>
  <si>
    <t xml:space="preserve">3.1 to 3.10 </t>
  </si>
  <si>
    <t>3.11 to 3.18 and 4.1 to 4.3</t>
  </si>
  <si>
    <t xml:space="preserve">Material </t>
  </si>
  <si>
    <t>6</t>
  </si>
  <si>
    <t xml:space="preserve">Maintenance Practices </t>
  </si>
  <si>
    <t>7</t>
  </si>
  <si>
    <t>Basic Aerodynamics</t>
  </si>
  <si>
    <t>5.1 to 5.6 , 5.10 to 5.15</t>
  </si>
  <si>
    <t>Aircraft Structures</t>
  </si>
  <si>
    <t>Aircraft Systems</t>
  </si>
  <si>
    <t>English Language (general and maintenance)</t>
  </si>
  <si>
    <t>15</t>
  </si>
  <si>
    <t>propller</t>
  </si>
  <si>
    <t>17</t>
  </si>
  <si>
    <t>Aircraft Aerodynamics and Theory of Flight</t>
  </si>
  <si>
    <t>11.A.1</t>
  </si>
  <si>
    <t>11.A.2 to 11.A.3</t>
  </si>
  <si>
    <t>11.A.5 , 11.A.18</t>
  </si>
  <si>
    <t>11.A.6 , 11.A.14</t>
  </si>
  <si>
    <t>11.A.4, 11.A.7 to 11.A.13, 11.A.15 to 11.A.17</t>
  </si>
  <si>
    <t xml:space="preserve">3.11, 3.13 to 3.16 </t>
  </si>
  <si>
    <t>7.15 to 7.20</t>
  </si>
  <si>
    <t>7.1 to 7.7</t>
  </si>
  <si>
    <t xml:space="preserve">Electronic </t>
  </si>
  <si>
    <t>الکترونیک ( 1 و 2 هر کدام 68ساعت)</t>
  </si>
  <si>
    <t>Maintenance certifying technician - avionic (B2) COURSE CONTENTS</t>
  </si>
  <si>
    <t>علم مواد 1 (فلزات)</t>
  </si>
  <si>
    <t>علم مواد 2 (غیر فلزات)</t>
  </si>
  <si>
    <t>زبان عمومی (306) و تخصصی (68)</t>
  </si>
  <si>
    <t>Maintenance Certifying Technician-Mechanics (B1.1) COURSE CONTENTS</t>
  </si>
  <si>
    <t>آزمایشگاه مدار منطقی</t>
  </si>
  <si>
    <t>اصول موتورهای جت</t>
  </si>
  <si>
    <t>کارگاه آلات دقیق هواپیما</t>
  </si>
  <si>
    <t>آلات دقیق هواپیما</t>
  </si>
  <si>
    <t>کارگاه ابزار شناسی</t>
  </si>
  <si>
    <t>الکترونیک (2)</t>
  </si>
  <si>
    <t>الکترونیک (1)</t>
  </si>
  <si>
    <t>آزمایشگاه الکترونیک (1)</t>
  </si>
  <si>
    <t>آزمایشگاه الکترونیک (2)</t>
  </si>
  <si>
    <t>کارگاه ماشینهای الکتریکی</t>
  </si>
  <si>
    <t xml:space="preserve">زبان 1 </t>
  </si>
  <si>
    <t>زبان 2</t>
  </si>
  <si>
    <t>زبان 3</t>
  </si>
  <si>
    <t>آزمایشگاه فیزیک</t>
  </si>
  <si>
    <t>ساعت</t>
  </si>
  <si>
    <t>ترم</t>
  </si>
  <si>
    <t>ترم مهر ماه</t>
  </si>
  <si>
    <t>ترم بهمن ماه</t>
  </si>
  <si>
    <t>تابستان</t>
  </si>
  <si>
    <t>سیستمهای الکترونیکی هواپیما</t>
  </si>
  <si>
    <t>آزمایشگاه مدارهای DC</t>
  </si>
  <si>
    <t>مدارهای AC</t>
  </si>
  <si>
    <t xml:space="preserve">تئوری کارگاه 2  </t>
  </si>
  <si>
    <t>آزمایشگاه مدارهای AC</t>
  </si>
  <si>
    <t xml:space="preserve">آزمایشگاه فرستنده و گیرنده </t>
  </si>
  <si>
    <t>کارگاه ساختمان هواپیما</t>
  </si>
  <si>
    <t>سیستمهای الکتریکی هواپیما</t>
  </si>
  <si>
    <t>کارگاه سیستمهای الکتریکی هواپیما</t>
  </si>
  <si>
    <t>کارگاه موتور جت</t>
  </si>
  <si>
    <t>سیستمهای الکتریکی هواپیما و کارگاه آن</t>
  </si>
  <si>
    <t>اصول موتورهای جت و کارگاه موتور جت</t>
  </si>
  <si>
    <t>مبانی الکتریسیسته و مدارهای DC</t>
  </si>
  <si>
    <t>شماره ترم</t>
  </si>
  <si>
    <t>مدارهای AC و مبانی الکترونیک</t>
  </si>
  <si>
    <t>نقشه کشي صنعتی (1)</t>
  </si>
  <si>
    <t>زبان تخصصی تعمیر و نگهداری</t>
  </si>
  <si>
    <t>زبان (1)</t>
  </si>
  <si>
    <t>علم مواد (2)</t>
  </si>
  <si>
    <t>زبان (2)</t>
  </si>
  <si>
    <t>جمع ساعات تئوری</t>
  </si>
  <si>
    <t>جمع کل</t>
  </si>
  <si>
    <t xml:space="preserve">ترم اول </t>
  </si>
  <si>
    <t xml:space="preserve">مهر ماه </t>
  </si>
  <si>
    <t xml:space="preserve">ترم دوم </t>
  </si>
  <si>
    <t>بهمن ماه</t>
  </si>
  <si>
    <t>ترم سوم</t>
  </si>
  <si>
    <t>ترم چهارم</t>
  </si>
  <si>
    <t>فرشاد یکه رنجبر</t>
  </si>
  <si>
    <t>دروس:</t>
  </si>
  <si>
    <t>گزارش تطبیق</t>
  </si>
  <si>
    <t>عنوان درس</t>
  </si>
  <si>
    <t>دروس تطبیقی</t>
  </si>
  <si>
    <t>تعداد دروس تطبیقی</t>
  </si>
  <si>
    <t>جمع ساعات دروس تطبیقی</t>
  </si>
  <si>
    <t>کل ساعات آموزشی</t>
  </si>
  <si>
    <t>ساعات باقیمانده پس از کسر تطبیق</t>
  </si>
  <si>
    <t>حسین رهسپار</t>
  </si>
  <si>
    <t>تئوری ملخ</t>
  </si>
  <si>
    <t>آزمايشگاه مدار هاي DC</t>
  </si>
  <si>
    <t>آزمايشگاه مدارهاي AC و مباني الكترونيك</t>
  </si>
  <si>
    <t>كارگاه آلات دقيق هواپيما</t>
  </si>
  <si>
    <t>آزمايشگاه علم مواد(2)</t>
  </si>
  <si>
    <t>آزمايشگاه علم مواد(1)</t>
  </si>
  <si>
    <t>آزمايشگاه تئوری کارگاه(2)</t>
  </si>
  <si>
    <t>آزمايشگاه تئوری کارگاه (1)</t>
  </si>
  <si>
    <t>مكانيك پرواز</t>
  </si>
  <si>
    <t>آیرودینامیک و مکانیک پرواز</t>
  </si>
  <si>
    <t>محمد سعید حدادی</t>
  </si>
  <si>
    <t>پدرام یادگاری</t>
  </si>
  <si>
    <t>علیرضا رضا زاده ولوجردی</t>
  </si>
  <si>
    <t>حسن باقریان</t>
  </si>
  <si>
    <t>مهدی پایمرد</t>
  </si>
  <si>
    <t>مجید حسن نژاد</t>
  </si>
  <si>
    <t>آرش شعبان</t>
  </si>
  <si>
    <t>سینا مشیری</t>
  </si>
  <si>
    <t>ونوس واعظی</t>
  </si>
  <si>
    <t>دروس تطبیقی (پیشنهاد دانشجو)</t>
  </si>
  <si>
    <t>نتیجه دروس تطبیقی پیشنهاد دانشجو</t>
  </si>
  <si>
    <t>نتیجه نهایی و مصوب مدیر گروه</t>
  </si>
  <si>
    <t>دروس تطبیقی (تایید مدیر گروه)</t>
  </si>
  <si>
    <t>امضاء دانشجو و کارشناس مربوطه :</t>
  </si>
  <si>
    <t>امضاء مدیر گروه:</t>
  </si>
  <si>
    <t>EE9211</t>
  </si>
  <si>
    <t>تطبیقی برق</t>
  </si>
  <si>
    <t>گزارش تطبیق درس:</t>
  </si>
  <si>
    <t>تطبیقی برق + سابقه کار</t>
  </si>
  <si>
    <t>دیپلم + مدرک سایر رشته ها</t>
  </si>
  <si>
    <t xml:space="preserve">                                                                                                   </t>
  </si>
  <si>
    <t>نام و نام خانوادگی</t>
  </si>
  <si>
    <t>کد دوره</t>
  </si>
  <si>
    <t>شماره شناسنامه</t>
  </si>
  <si>
    <t>ساعت باقیمانده آموزشی</t>
  </si>
  <si>
    <t xml:space="preserve">نتیجه </t>
  </si>
  <si>
    <t>امضاء کارشناس مربوطه :</t>
  </si>
  <si>
    <t>امضاء کارشناس :</t>
  </si>
  <si>
    <t>امضاء  کارشناس مربوطه :</t>
  </si>
  <si>
    <t>TEE9307</t>
  </si>
  <si>
    <t>علی بوشهریان</t>
  </si>
  <si>
    <t>حمید اعرابی</t>
  </si>
  <si>
    <t>TEE9311</t>
  </si>
  <si>
    <t>حامد مداح</t>
  </si>
  <si>
    <t>علی حسین زاده</t>
  </si>
  <si>
    <t>افتخار ابوالفضل</t>
  </si>
  <si>
    <t>محمد امین مظفری</t>
  </si>
  <si>
    <t>محمد امین افشین کام</t>
  </si>
  <si>
    <t>محمد عسگری</t>
  </si>
  <si>
    <t>رسول جلوانی</t>
  </si>
  <si>
    <t>میلاد مظفر</t>
  </si>
  <si>
    <t>محسن عنبری</t>
  </si>
  <si>
    <t>محمد اصیلی انصاری</t>
  </si>
  <si>
    <t>محمد حسن یاوری</t>
  </si>
  <si>
    <t>حمید علی محمدی</t>
  </si>
  <si>
    <t>رضا اصیل زاده</t>
  </si>
  <si>
    <t>بهزاد نعمتی اصل زیراسف</t>
  </si>
  <si>
    <t>سعید غلامی</t>
  </si>
  <si>
    <t>امین رضایی</t>
  </si>
  <si>
    <t>سینا نیک اندیش</t>
  </si>
  <si>
    <t>علی گوهری خجسته</t>
  </si>
  <si>
    <t>بهروز میناخانلو</t>
  </si>
  <si>
    <t>علی اکبر ابهر</t>
  </si>
  <si>
    <t>نیوشا مقدم اصلان پور</t>
  </si>
  <si>
    <t>MEE9311</t>
  </si>
  <si>
    <t>بهروز منگالی صالح آباد</t>
  </si>
  <si>
    <t>EE9307</t>
  </si>
  <si>
    <t>تطبیق ایشان توسط مدیر آموزش ازاد انجام گرفت</t>
  </si>
  <si>
    <t>ارسال نشده به مالی</t>
  </si>
  <si>
    <t>تطبیق ایشان توسط مدیر اموزش ازاد انجام گردید</t>
  </si>
  <si>
    <t>مهران زینلیان زاده</t>
  </si>
  <si>
    <t>آریا معین</t>
  </si>
  <si>
    <t>امیر بهرامی</t>
  </si>
  <si>
    <t>امین حسنی نوریه</t>
  </si>
  <si>
    <t>مرتضی قاسمی</t>
  </si>
  <si>
    <t>محمد شجاعی</t>
  </si>
  <si>
    <t>مهدی اهروانی سلماسی</t>
  </si>
  <si>
    <t>رحیم صابرپور</t>
  </si>
  <si>
    <t>سید سجاد صدری</t>
  </si>
  <si>
    <t>میرحامد برجسته</t>
  </si>
  <si>
    <t>معین محمدی امندانی</t>
  </si>
  <si>
    <t>حمیدرضا باریکانی</t>
  </si>
  <si>
    <t>T3EE9404</t>
  </si>
  <si>
    <t>T3EE9311</t>
  </si>
  <si>
    <t>حسن بهاری</t>
  </si>
  <si>
    <t>مجتبی عسگری مقدم</t>
  </si>
  <si>
    <t>محمد علی شاپوری فر</t>
  </si>
  <si>
    <t>سیده شیما حسینیان</t>
  </si>
  <si>
    <t>T2EE9404</t>
  </si>
  <si>
    <t>شاهین خضوعی</t>
  </si>
  <si>
    <t>سعید محمد حسین زاده</t>
  </si>
  <si>
    <t>عباس کلوت</t>
  </si>
  <si>
    <t>حامد حاجی علی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</si>
</sst>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Calibri"/>
      <family val="2"/>
      <scheme val="minor"/>
    </font>
    <font>
      <sz val="12"/>
      <name val="B Nazanin"/>
      <charset val="178"/>
    </font>
    <font>
      <sz val="11"/>
      <name val="Calibri"/>
      <family val="2"/>
      <scheme val="minor"/>
    </font>
    <font>
      <sz val="11"/>
      <color rgb="FF000000"/>
      <name val="B Nazanin"/>
      <charset val="178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>
        <bgColor rgb="FFCC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 readingOrder="2"/>
    </xf>
    <xf numFmtId="0" fontId="5" fillId="3" borderId="5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right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6" fillId="2" borderId="1" xfId="0" applyFont="1" applyFill="1" applyBorder="1" applyAlignment="1">
      <alignment horizontal="center" vertical="top" wrapText="1" readingOrder="2"/>
    </xf>
    <xf numFmtId="0" fontId="6" fillId="0" borderId="1" xfId="0" applyFont="1" applyFill="1" applyBorder="1" applyAlignment="1">
      <alignment horizontal="right" vertical="top" wrapText="1" readingOrder="2"/>
    </xf>
    <xf numFmtId="0" fontId="0" fillId="2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 readingOrder="1"/>
    </xf>
    <xf numFmtId="0" fontId="3" fillId="0" borderId="13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readingOrder="1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readingOrder="1"/>
    </xf>
    <xf numFmtId="0" fontId="3" fillId="0" borderId="26" xfId="0" applyFont="1" applyBorder="1" applyAlignment="1">
      <alignment horizontal="left" vertical="center" readingOrder="1"/>
    </xf>
    <xf numFmtId="0" fontId="3" fillId="0" borderId="26" xfId="0" applyFont="1" applyBorder="1" applyAlignment="1">
      <alignment horizontal="left" vertical="center" wrapText="1" readingOrder="1"/>
    </xf>
    <xf numFmtId="0" fontId="3" fillId="0" borderId="27" xfId="0" applyFont="1" applyBorder="1" applyAlignment="1">
      <alignment horizontal="left" vertical="center" readingOrder="1"/>
    </xf>
    <xf numFmtId="0" fontId="1" fillId="5" borderId="2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left" vertical="center" readingOrder="1"/>
    </xf>
    <xf numFmtId="0" fontId="3" fillId="0" borderId="29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5" borderId="30" xfId="0" applyFont="1" applyFill="1" applyBorder="1" applyAlignment="1">
      <alignment horizontal="center"/>
    </xf>
    <xf numFmtId="0" fontId="1" fillId="5" borderId="32" xfId="0" applyFont="1" applyFill="1" applyBorder="1" applyAlignment="1">
      <alignment vertical="center"/>
    </xf>
    <xf numFmtId="0" fontId="1" fillId="5" borderId="32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33" xfId="0" applyFont="1" applyBorder="1" applyAlignment="1">
      <alignment horizontal="center" vertical="center" readingOrder="2"/>
    </xf>
    <xf numFmtId="0" fontId="3" fillId="0" borderId="34" xfId="0" applyFont="1" applyBorder="1" applyAlignment="1">
      <alignment horizontal="left" vertical="center" readingOrder="1"/>
    </xf>
    <xf numFmtId="4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1" xfId="0" applyFont="1" applyBorder="1" applyAlignment="1">
      <alignment horizontal="right" vertical="top" wrapText="1" readingOrder="2"/>
    </xf>
    <xf numFmtId="0" fontId="0" fillId="8" borderId="0" xfId="0" applyFill="1" applyAlignment="1">
      <alignment horizontal="center" vertical="center"/>
    </xf>
    <xf numFmtId="0" fontId="0" fillId="8" borderId="36" xfId="0" applyFill="1" applyBorder="1" applyAlignment="1"/>
    <xf numFmtId="0" fontId="0" fillId="8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wrapText="1" readingOrder="2"/>
    </xf>
    <xf numFmtId="0" fontId="6" fillId="0" borderId="1" xfId="0" applyFont="1" applyFill="1" applyBorder="1" applyAlignment="1">
      <alignment horizontal="center" wrapText="1" readingOrder="2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8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11" borderId="1" xfId="0" applyFont="1" applyFill="1" applyBorder="1" applyAlignment="1">
      <alignment horizontal="center" vertical="center" wrapText="1" readingOrder="2"/>
    </xf>
    <xf numFmtId="0" fontId="14" fillId="11" borderId="1" xfId="0" applyFont="1" applyFill="1" applyBorder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 readingOrder="2"/>
    </xf>
    <xf numFmtId="0" fontId="0" fillId="0" borderId="0" xfId="0" applyFill="1" applyBorder="1" applyAlignment="1">
      <alignment horizontal="center"/>
    </xf>
    <xf numFmtId="0" fontId="16" fillId="0" borderId="1" xfId="0" applyFont="1" applyBorder="1" applyAlignment="1">
      <alignment horizontal="center" vertical="center" readingOrder="2"/>
    </xf>
    <xf numFmtId="0" fontId="16" fillId="0" borderId="1" xfId="0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1" borderId="2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wrapText="1" readingOrder="2"/>
    </xf>
    <xf numFmtId="0" fontId="0" fillId="0" borderId="13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12" fillId="11" borderId="0" xfId="0" applyFont="1" applyFill="1" applyBorder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 wrapText="1" readingOrder="2"/>
    </xf>
    <xf numFmtId="0" fontId="12" fillId="0" borderId="37" xfId="0" applyFont="1" applyBorder="1" applyAlignment="1">
      <alignment horizontal="center" vertical="center" wrapText="1" readingOrder="2"/>
    </xf>
    <xf numFmtId="0" fontId="6" fillId="0" borderId="37" xfId="0" applyFont="1" applyBorder="1" applyAlignment="1">
      <alignment horizontal="center" wrapText="1" readingOrder="2"/>
    </xf>
    <xf numFmtId="0" fontId="6" fillId="0" borderId="37" xfId="0" applyFont="1" applyBorder="1" applyAlignment="1">
      <alignment horizontal="center" vertical="center" wrapText="1" readingOrder="2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8" borderId="36" xfId="0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8" borderId="36" xfId="0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ing%20Hour93.04.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-1"/>
      <sheetName val="B2"/>
      <sheetName val="B1-2"/>
      <sheetName val="b1-3"/>
      <sheetName val="tatbigh B1"/>
      <sheetName val="tatbigh b2"/>
    </sheetNames>
    <sheetDataSet>
      <sheetData sheetId="0" refreshError="1"/>
      <sheetData sheetId="1" refreshError="1">
        <row r="6">
          <cell r="G6" t="str">
            <v xml:space="preserve">زبان 1 </v>
          </cell>
          <cell r="J6">
            <v>102</v>
          </cell>
        </row>
        <row r="7">
          <cell r="G7" t="str">
            <v>ریاضی</v>
          </cell>
          <cell r="J7">
            <v>68</v>
          </cell>
        </row>
        <row r="8">
          <cell r="G8" t="str">
            <v>فیزیک</v>
          </cell>
          <cell r="J8">
            <v>68</v>
          </cell>
        </row>
        <row r="9">
          <cell r="G9" t="str">
            <v>مبانی الکتریسیته و مدارهای DC</v>
          </cell>
          <cell r="J9">
            <v>68</v>
          </cell>
        </row>
        <row r="10">
          <cell r="G10" t="str">
            <v>علم مواد</v>
          </cell>
          <cell r="J10">
            <v>68</v>
          </cell>
        </row>
        <row r="11">
          <cell r="G11" t="str">
            <v>نقشه کشی صنعتی</v>
          </cell>
          <cell r="J11">
            <v>68</v>
          </cell>
        </row>
        <row r="12">
          <cell r="G12" t="str">
            <v>زبان 2</v>
          </cell>
          <cell r="J12">
            <v>102</v>
          </cell>
        </row>
        <row r="13">
          <cell r="G13" t="str">
            <v>آزمایشگاه فیزیک</v>
          </cell>
          <cell r="J13">
            <v>68</v>
          </cell>
        </row>
        <row r="14">
          <cell r="G14" t="str">
            <v>آزمایشگاه مدارهای DC</v>
          </cell>
          <cell r="J14">
            <v>68</v>
          </cell>
        </row>
        <row r="15">
          <cell r="G15" t="str">
            <v>مدارهای AC</v>
          </cell>
          <cell r="J15">
            <v>68</v>
          </cell>
        </row>
        <row r="16">
          <cell r="G16" t="str">
            <v>تئوری کارگاه 1</v>
          </cell>
          <cell r="J16">
            <v>68</v>
          </cell>
        </row>
        <row r="17">
          <cell r="G17" t="str">
            <v xml:space="preserve">تئوری کارگاه 2  </v>
          </cell>
          <cell r="J17">
            <v>68</v>
          </cell>
        </row>
        <row r="18">
          <cell r="G18" t="str">
            <v>زبان 3</v>
          </cell>
          <cell r="J18">
            <v>102</v>
          </cell>
        </row>
        <row r="19">
          <cell r="G19" t="str">
            <v>آزمایشگاه مدارهای AC</v>
          </cell>
          <cell r="J19">
            <v>68</v>
          </cell>
        </row>
        <row r="20">
          <cell r="G20" t="str">
            <v>الکترونیک (1)</v>
          </cell>
          <cell r="J20">
            <v>68</v>
          </cell>
        </row>
        <row r="21">
          <cell r="G21" t="str">
            <v>مقررات هواپیمایی</v>
          </cell>
          <cell r="J21">
            <v>34</v>
          </cell>
        </row>
        <row r="22">
          <cell r="G22" t="str">
            <v>ماشینهای الکتریکی</v>
          </cell>
          <cell r="J22">
            <v>68</v>
          </cell>
        </row>
        <row r="23">
          <cell r="G23" t="str">
            <v>عوامل انسانی</v>
          </cell>
          <cell r="J23">
            <v>34</v>
          </cell>
        </row>
        <row r="24">
          <cell r="G24" t="str">
            <v>کارگاه ماشینهای الکتریکی</v>
          </cell>
          <cell r="J24">
            <v>34</v>
          </cell>
        </row>
        <row r="25">
          <cell r="G25" t="str">
            <v>الکترونیک (2)</v>
          </cell>
          <cell r="J25">
            <v>68</v>
          </cell>
        </row>
        <row r="26">
          <cell r="G26" t="str">
            <v>آزمایشگاه الکترونیک (1)</v>
          </cell>
          <cell r="J26">
            <v>68</v>
          </cell>
        </row>
        <row r="27">
          <cell r="G27" t="str">
            <v>کارگاه ابزار شناسی</v>
          </cell>
          <cell r="J27">
            <v>68</v>
          </cell>
        </row>
        <row r="28">
          <cell r="G28" t="str">
            <v>آیرودینامیک و تئوری پرواز</v>
          </cell>
          <cell r="J28">
            <v>51</v>
          </cell>
        </row>
        <row r="29">
          <cell r="G29" t="str">
            <v>اصول موتورهای جت</v>
          </cell>
          <cell r="J29">
            <v>34</v>
          </cell>
        </row>
        <row r="30">
          <cell r="G30" t="str">
            <v xml:space="preserve">فرستنده و گیرنده در هواپیما  </v>
          </cell>
          <cell r="J30">
            <v>68</v>
          </cell>
        </row>
        <row r="31">
          <cell r="G31" t="str">
            <v>آزمایشگاه الکترونیک (2)</v>
          </cell>
          <cell r="J31">
            <v>68</v>
          </cell>
        </row>
        <row r="32">
          <cell r="G32" t="str">
            <v>مدار منطقی</v>
          </cell>
          <cell r="J32">
            <v>68</v>
          </cell>
        </row>
        <row r="33">
          <cell r="G33" t="str">
            <v>آزمایشگاه مدار منطقی</v>
          </cell>
          <cell r="J33">
            <v>68</v>
          </cell>
        </row>
        <row r="34">
          <cell r="G34" t="str">
            <v>سیستمهای الکترونیکی هواپیما</v>
          </cell>
          <cell r="J34">
            <v>68</v>
          </cell>
        </row>
        <row r="35">
          <cell r="G35" t="str">
            <v>تئوری پرواز و ساختمان هواپیما</v>
          </cell>
          <cell r="J35">
            <v>68</v>
          </cell>
        </row>
        <row r="36">
          <cell r="G36" t="str">
            <v>ناوبری و رادار</v>
          </cell>
          <cell r="J36">
            <v>102</v>
          </cell>
        </row>
        <row r="37">
          <cell r="G37" t="str">
            <v xml:space="preserve">آزمایشگاه فرستنده و گیرنده </v>
          </cell>
          <cell r="J37">
            <v>68</v>
          </cell>
        </row>
        <row r="38">
          <cell r="G38" t="str">
            <v>کارگاه ساختمان هواپیما</v>
          </cell>
          <cell r="J38">
            <v>68</v>
          </cell>
        </row>
        <row r="39">
          <cell r="G39" t="str">
            <v>سیستمهای الکتریکی هواپیما</v>
          </cell>
          <cell r="J39">
            <v>125</v>
          </cell>
        </row>
        <row r="40">
          <cell r="G40" t="str">
            <v>کارگاه سیستمهای الکتریکی هواپیما</v>
          </cell>
          <cell r="J40">
            <v>85</v>
          </cell>
        </row>
        <row r="41">
          <cell r="G41" t="str">
            <v>آلات دقیق هواپیما</v>
          </cell>
          <cell r="J41">
            <v>125</v>
          </cell>
        </row>
        <row r="42">
          <cell r="G42" t="str">
            <v>کارگاه آلات دقیق هواپیما</v>
          </cell>
          <cell r="J42">
            <v>85</v>
          </cell>
        </row>
        <row r="43">
          <cell r="G43" t="str">
            <v>کارگاه موتور جت</v>
          </cell>
          <cell r="J43">
            <v>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A16" sqref="A16"/>
    </sheetView>
  </sheetViews>
  <sheetFormatPr defaultRowHeight="15"/>
  <cols>
    <col min="1" max="1" width="28" customWidth="1"/>
    <col min="2" max="2" width="3.5703125" style="85" customWidth="1"/>
    <col min="3" max="3" width="6.7109375" style="14" customWidth="1"/>
    <col min="4" max="4" width="4" customWidth="1"/>
    <col min="5" max="5" width="4.28515625" customWidth="1"/>
    <col min="6" max="6" width="9.7109375" style="85" customWidth="1"/>
    <col min="7" max="7" width="4.5703125" customWidth="1"/>
    <col min="8" max="8" width="33.5703125" style="26" customWidth="1"/>
    <col min="9" max="9" width="41.85546875" customWidth="1"/>
    <col min="10" max="10" width="29.85546875" customWidth="1"/>
  </cols>
  <sheetData>
    <row r="1" spans="1:12" s="17" customFormat="1" ht="59.25" thickBot="1">
      <c r="A1" s="86" t="s">
        <v>5</v>
      </c>
      <c r="B1" s="16" t="s">
        <v>59</v>
      </c>
      <c r="C1" s="16" t="s">
        <v>60</v>
      </c>
      <c r="D1" s="15" t="s">
        <v>181</v>
      </c>
      <c r="E1" s="15"/>
      <c r="F1" s="16"/>
      <c r="H1" s="207" t="s">
        <v>148</v>
      </c>
      <c r="I1" s="207"/>
      <c r="J1" s="207"/>
      <c r="K1" s="207"/>
      <c r="L1" s="207"/>
    </row>
    <row r="2" spans="1:12" ht="19.5" thickBot="1">
      <c r="A2" s="20" t="s">
        <v>61</v>
      </c>
      <c r="B2" s="21">
        <v>5</v>
      </c>
      <c r="C2" s="25">
        <v>85</v>
      </c>
      <c r="D2" s="19">
        <v>1</v>
      </c>
      <c r="E2" s="19"/>
      <c r="F2" s="88"/>
      <c r="G2">
        <f>C2/B2</f>
        <v>17</v>
      </c>
      <c r="H2" s="208" t="s">
        <v>88</v>
      </c>
      <c r="I2" s="209"/>
      <c r="J2" s="27" t="s">
        <v>108</v>
      </c>
      <c r="K2" s="218" t="s">
        <v>106</v>
      </c>
      <c r="L2" s="219"/>
    </row>
    <row r="3" spans="1:12" ht="19.5" thickBot="1">
      <c r="A3" s="20" t="s">
        <v>63</v>
      </c>
      <c r="B3" s="21">
        <v>4</v>
      </c>
      <c r="C3" s="25">
        <v>68</v>
      </c>
      <c r="D3" s="19">
        <v>1</v>
      </c>
      <c r="E3" s="19"/>
      <c r="F3" s="88" t="s">
        <v>190</v>
      </c>
      <c r="G3">
        <f t="shared" ref="G3:G46" si="0">C3/B3</f>
        <v>17</v>
      </c>
      <c r="H3" s="210"/>
      <c r="I3" s="211"/>
      <c r="J3" s="28" t="s">
        <v>114</v>
      </c>
      <c r="K3" s="28" t="s">
        <v>104</v>
      </c>
      <c r="L3" s="28" t="s">
        <v>105</v>
      </c>
    </row>
    <row r="4" spans="1:12" ht="18.75">
      <c r="A4" s="20" t="s">
        <v>87</v>
      </c>
      <c r="B4" s="21">
        <v>4</v>
      </c>
      <c r="C4" s="25">
        <v>68</v>
      </c>
      <c r="D4" s="19">
        <v>1</v>
      </c>
      <c r="E4" s="19"/>
      <c r="F4" s="88" t="s">
        <v>191</v>
      </c>
      <c r="G4">
        <f t="shared" si="0"/>
        <v>17</v>
      </c>
      <c r="H4" s="60" t="s">
        <v>147</v>
      </c>
      <c r="I4" s="55" t="s">
        <v>129</v>
      </c>
      <c r="J4" s="40">
        <v>0</v>
      </c>
      <c r="K4" s="32">
        <v>374</v>
      </c>
      <c r="L4" s="33"/>
    </row>
    <row r="5" spans="1:12" ht="18.75">
      <c r="A5" s="20" t="s">
        <v>180</v>
      </c>
      <c r="B5" s="21">
        <v>4</v>
      </c>
      <c r="C5" s="25">
        <v>68</v>
      </c>
      <c r="D5" s="19">
        <v>1</v>
      </c>
      <c r="E5" s="19"/>
      <c r="F5" s="88">
        <v>476</v>
      </c>
      <c r="G5">
        <f t="shared" si="0"/>
        <v>17</v>
      </c>
      <c r="H5" s="61" t="s">
        <v>7</v>
      </c>
      <c r="I5" s="56" t="s">
        <v>90</v>
      </c>
      <c r="J5" s="31">
        <v>1</v>
      </c>
      <c r="K5" s="29">
        <v>68</v>
      </c>
      <c r="L5" s="30"/>
    </row>
    <row r="6" spans="1:12" ht="18" customHeight="1">
      <c r="A6" s="20" t="s">
        <v>185</v>
      </c>
      <c r="B6" s="21">
        <v>6</v>
      </c>
      <c r="C6" s="25">
        <v>102</v>
      </c>
      <c r="D6" s="19">
        <v>1</v>
      </c>
      <c r="E6" s="19"/>
      <c r="F6" s="88" t="s">
        <v>163</v>
      </c>
      <c r="G6">
        <f t="shared" si="0"/>
        <v>17</v>
      </c>
      <c r="H6" s="61" t="s">
        <v>8</v>
      </c>
      <c r="I6" s="56" t="s">
        <v>91</v>
      </c>
      <c r="J6" s="31">
        <v>2</v>
      </c>
      <c r="K6" s="29">
        <v>85</v>
      </c>
      <c r="L6" s="29"/>
    </row>
    <row r="7" spans="1:12" ht="18.75">
      <c r="A7" s="20" t="s">
        <v>183</v>
      </c>
      <c r="B7" s="21">
        <v>3</v>
      </c>
      <c r="C7" s="22">
        <v>51</v>
      </c>
      <c r="D7" s="19">
        <v>1</v>
      </c>
      <c r="E7" s="19">
        <v>1</v>
      </c>
      <c r="F7" s="88"/>
      <c r="G7">
        <f t="shared" si="0"/>
        <v>17</v>
      </c>
      <c r="H7" s="61" t="s">
        <v>52</v>
      </c>
      <c r="I7" s="56" t="s">
        <v>107</v>
      </c>
      <c r="J7" s="31" t="s">
        <v>119</v>
      </c>
      <c r="K7" s="29">
        <v>68</v>
      </c>
      <c r="L7" s="29">
        <v>34</v>
      </c>
    </row>
    <row r="8" spans="1:12" ht="18.75">
      <c r="A8" s="20" t="s">
        <v>184</v>
      </c>
      <c r="B8" s="21">
        <v>4</v>
      </c>
      <c r="C8" s="21">
        <v>68</v>
      </c>
      <c r="D8" s="19">
        <v>1</v>
      </c>
      <c r="E8" s="19"/>
      <c r="F8" s="88"/>
      <c r="G8">
        <f t="shared" si="0"/>
        <v>17</v>
      </c>
      <c r="H8" s="61" t="s">
        <v>53</v>
      </c>
      <c r="I8" s="56" t="s">
        <v>118</v>
      </c>
      <c r="J8" s="31" t="s">
        <v>120</v>
      </c>
      <c r="K8" s="29">
        <v>68</v>
      </c>
      <c r="L8" s="29">
        <v>34</v>
      </c>
    </row>
    <row r="9" spans="1:12" ht="18.75">
      <c r="A9" s="20" t="s">
        <v>10</v>
      </c>
      <c r="B9" s="21">
        <v>2</v>
      </c>
      <c r="C9" s="21">
        <v>34</v>
      </c>
      <c r="D9" s="19">
        <v>2</v>
      </c>
      <c r="E9" s="19"/>
      <c r="F9" s="92"/>
      <c r="G9">
        <f t="shared" si="0"/>
        <v>17</v>
      </c>
      <c r="H9" s="61" t="s">
        <v>10</v>
      </c>
      <c r="I9" s="56" t="s">
        <v>93</v>
      </c>
      <c r="J9" s="31" t="s">
        <v>126</v>
      </c>
      <c r="K9" s="29">
        <v>34</v>
      </c>
      <c r="L9" s="29"/>
    </row>
    <row r="10" spans="1:12" ht="18.75">
      <c r="A10" s="20" t="s">
        <v>186</v>
      </c>
      <c r="B10" s="21">
        <v>3</v>
      </c>
      <c r="C10" s="25">
        <v>51</v>
      </c>
      <c r="D10" s="19">
        <v>2</v>
      </c>
      <c r="E10" s="19"/>
      <c r="F10" s="92" t="s">
        <v>192</v>
      </c>
      <c r="G10">
        <f t="shared" si="0"/>
        <v>17</v>
      </c>
      <c r="H10" s="61" t="s">
        <v>145</v>
      </c>
      <c r="I10" s="56" t="s">
        <v>121</v>
      </c>
      <c r="J10" s="31" t="s">
        <v>122</v>
      </c>
      <c r="K10" s="29">
        <v>119</v>
      </c>
      <c r="L10" s="30">
        <v>68</v>
      </c>
    </row>
    <row r="11" spans="1:12" ht="18.75">
      <c r="A11" s="20" t="s">
        <v>72</v>
      </c>
      <c r="B11" s="21">
        <v>4</v>
      </c>
      <c r="C11" s="21">
        <v>68</v>
      </c>
      <c r="D11" s="19">
        <v>2</v>
      </c>
      <c r="E11" s="19"/>
      <c r="F11" s="92" t="s">
        <v>193</v>
      </c>
      <c r="G11">
        <f t="shared" si="0"/>
        <v>17</v>
      </c>
      <c r="H11" s="61" t="s">
        <v>146</v>
      </c>
      <c r="I11" s="56"/>
      <c r="J11" s="31"/>
      <c r="K11" s="29"/>
      <c r="L11" s="29"/>
    </row>
    <row r="12" spans="1:12" ht="18.75">
      <c r="A12" s="20" t="s">
        <v>187</v>
      </c>
      <c r="B12" s="21">
        <v>6</v>
      </c>
      <c r="C12" s="25">
        <v>102</v>
      </c>
      <c r="D12" s="19">
        <v>2</v>
      </c>
      <c r="E12" s="19"/>
      <c r="F12" s="92">
        <v>493</v>
      </c>
      <c r="G12">
        <f t="shared" si="0"/>
        <v>17</v>
      </c>
      <c r="H12" s="61" t="s">
        <v>24</v>
      </c>
      <c r="I12" s="56" t="s">
        <v>123</v>
      </c>
      <c r="J12" s="31" t="s">
        <v>124</v>
      </c>
      <c r="K12" s="29">
        <v>170</v>
      </c>
      <c r="L12" s="29">
        <v>272</v>
      </c>
    </row>
    <row r="13" spans="1:12" ht="18.75">
      <c r="A13" s="20" t="s">
        <v>182</v>
      </c>
      <c r="B13" s="21">
        <v>4</v>
      </c>
      <c r="C13" s="21">
        <v>68</v>
      </c>
      <c r="D13" s="19">
        <v>2</v>
      </c>
      <c r="E13" s="19"/>
      <c r="F13" s="92" t="s">
        <v>163</v>
      </c>
      <c r="G13">
        <f t="shared" si="0"/>
        <v>17</v>
      </c>
      <c r="H13" s="61" t="s">
        <v>25</v>
      </c>
      <c r="I13" s="56"/>
      <c r="J13" s="31"/>
      <c r="K13" s="29"/>
      <c r="L13" s="29"/>
    </row>
    <row r="14" spans="1:12" ht="18.75">
      <c r="A14" s="20" t="s">
        <v>74</v>
      </c>
      <c r="B14" s="21">
        <v>3</v>
      </c>
      <c r="C14" s="21">
        <v>51</v>
      </c>
      <c r="D14" s="19">
        <v>2</v>
      </c>
      <c r="E14" s="19"/>
      <c r="F14" s="92"/>
      <c r="G14">
        <f t="shared" si="0"/>
        <v>17</v>
      </c>
      <c r="H14" s="61" t="s">
        <v>26</v>
      </c>
      <c r="I14" s="56"/>
      <c r="J14" s="31"/>
      <c r="K14" s="29"/>
      <c r="L14" s="29"/>
    </row>
    <row r="15" spans="1:12" ht="18.75">
      <c r="A15" s="20" t="s">
        <v>75</v>
      </c>
      <c r="B15" s="21">
        <v>5</v>
      </c>
      <c r="C15" s="21">
        <v>85</v>
      </c>
      <c r="D15" s="19">
        <v>2</v>
      </c>
      <c r="E15" s="19"/>
      <c r="F15" s="92"/>
      <c r="G15">
        <f t="shared" si="0"/>
        <v>17</v>
      </c>
      <c r="H15" s="61" t="s">
        <v>54</v>
      </c>
      <c r="I15" s="56"/>
      <c r="J15" s="31"/>
      <c r="K15" s="29"/>
      <c r="L15" s="29"/>
    </row>
    <row r="16" spans="1:12" ht="17.25" customHeight="1">
      <c r="A16" s="20" t="s">
        <v>213</v>
      </c>
      <c r="B16" s="21">
        <v>2</v>
      </c>
      <c r="C16" s="22">
        <v>34</v>
      </c>
      <c r="D16" s="19">
        <v>3</v>
      </c>
      <c r="E16" s="19">
        <v>1</v>
      </c>
      <c r="F16" s="88"/>
      <c r="G16">
        <f t="shared" si="0"/>
        <v>17</v>
      </c>
      <c r="H16" s="61" t="s">
        <v>27</v>
      </c>
      <c r="I16" s="56"/>
      <c r="J16" s="31"/>
      <c r="K16" s="29"/>
      <c r="L16" s="29"/>
    </row>
    <row r="17" spans="1:12" ht="18.75">
      <c r="A17" s="20" t="s">
        <v>79</v>
      </c>
      <c r="B17" s="21">
        <v>4</v>
      </c>
      <c r="C17" s="21">
        <v>68</v>
      </c>
      <c r="D17" s="19">
        <v>3</v>
      </c>
      <c r="E17" s="19"/>
      <c r="F17" s="88" t="s">
        <v>167</v>
      </c>
      <c r="G17">
        <f t="shared" si="0"/>
        <v>17</v>
      </c>
      <c r="H17" s="61" t="s">
        <v>12</v>
      </c>
      <c r="I17" s="56" t="s">
        <v>125</v>
      </c>
      <c r="J17" s="31">
        <v>8</v>
      </c>
      <c r="K17" s="29">
        <v>68</v>
      </c>
      <c r="L17" s="30"/>
    </row>
    <row r="18" spans="1:12" ht="18.75">
      <c r="A18" s="20" t="s">
        <v>81</v>
      </c>
      <c r="B18" s="21">
        <v>4</v>
      </c>
      <c r="C18" s="21">
        <v>68</v>
      </c>
      <c r="D18" s="19">
        <v>3</v>
      </c>
      <c r="E18" s="19"/>
      <c r="F18" s="88">
        <v>238</v>
      </c>
      <c r="G18">
        <f t="shared" si="0"/>
        <v>17</v>
      </c>
      <c r="H18" s="61" t="s">
        <v>13</v>
      </c>
      <c r="I18" s="56" t="s">
        <v>98</v>
      </c>
      <c r="J18" s="31">
        <v>9</v>
      </c>
      <c r="K18" s="29">
        <v>34</v>
      </c>
      <c r="L18" s="30"/>
    </row>
    <row r="19" spans="1:12" ht="18.75">
      <c r="A19" s="20" t="s">
        <v>83</v>
      </c>
      <c r="B19" s="21">
        <v>4</v>
      </c>
      <c r="C19" s="21">
        <v>68</v>
      </c>
      <c r="D19" s="19">
        <v>3</v>
      </c>
      <c r="E19" s="19"/>
      <c r="F19" s="88" t="s">
        <v>163</v>
      </c>
      <c r="G19">
        <f t="shared" si="0"/>
        <v>17</v>
      </c>
      <c r="H19" s="61" t="s">
        <v>14</v>
      </c>
      <c r="I19" s="56" t="s">
        <v>99</v>
      </c>
      <c r="J19" s="31">
        <v>10</v>
      </c>
      <c r="K19" s="29">
        <v>34</v>
      </c>
      <c r="L19" s="30"/>
    </row>
    <row r="20" spans="1:12" ht="18.75">
      <c r="A20" s="20" t="s">
        <v>62</v>
      </c>
      <c r="B20" s="21">
        <v>4</v>
      </c>
      <c r="C20" s="22">
        <v>68</v>
      </c>
      <c r="D20" s="19">
        <v>4</v>
      </c>
      <c r="E20" s="19">
        <v>1</v>
      </c>
      <c r="F20" s="92"/>
      <c r="G20">
        <f t="shared" si="0"/>
        <v>17</v>
      </c>
      <c r="H20" s="61" t="s">
        <v>215</v>
      </c>
      <c r="I20" s="56" t="s">
        <v>133</v>
      </c>
      <c r="J20" s="31" t="s">
        <v>134</v>
      </c>
      <c r="K20" s="29">
        <v>68</v>
      </c>
      <c r="L20" s="29"/>
    </row>
    <row r="21" spans="1:12" ht="18.75">
      <c r="A21" s="20" t="s">
        <v>64</v>
      </c>
      <c r="B21" s="21">
        <v>4</v>
      </c>
      <c r="C21" s="22">
        <v>68</v>
      </c>
      <c r="D21" s="19">
        <v>4</v>
      </c>
      <c r="E21" s="19">
        <v>1</v>
      </c>
      <c r="F21" s="92"/>
      <c r="G21">
        <f t="shared" si="0"/>
        <v>17</v>
      </c>
      <c r="H21" s="61" t="s">
        <v>56</v>
      </c>
      <c r="I21" s="56" t="s">
        <v>127</v>
      </c>
      <c r="J21" s="31" t="s">
        <v>135</v>
      </c>
      <c r="K21" s="29">
        <v>136</v>
      </c>
      <c r="L21" s="29">
        <v>119</v>
      </c>
    </row>
    <row r="22" spans="1:12" ht="30">
      <c r="A22" s="20" t="s">
        <v>65</v>
      </c>
      <c r="B22" s="21">
        <v>4</v>
      </c>
      <c r="C22" s="22">
        <v>68</v>
      </c>
      <c r="D22" s="19">
        <v>4</v>
      </c>
      <c r="E22" s="19">
        <v>1</v>
      </c>
      <c r="F22" s="92" t="s">
        <v>194</v>
      </c>
      <c r="G22">
        <f t="shared" si="0"/>
        <v>17</v>
      </c>
      <c r="H22" s="61" t="s">
        <v>55</v>
      </c>
      <c r="I22" s="57" t="s">
        <v>128</v>
      </c>
      <c r="J22" s="42" t="s">
        <v>138</v>
      </c>
      <c r="K22" s="43">
        <v>136</v>
      </c>
      <c r="L22" s="44">
        <v>119</v>
      </c>
    </row>
    <row r="23" spans="1:12" ht="18.75">
      <c r="A23" s="20" t="s">
        <v>66</v>
      </c>
      <c r="B23" s="21">
        <v>4</v>
      </c>
      <c r="C23" s="21">
        <v>68</v>
      </c>
      <c r="D23" s="19">
        <v>4</v>
      </c>
      <c r="E23" s="19"/>
      <c r="F23" s="92" t="s">
        <v>191</v>
      </c>
      <c r="G23">
        <f t="shared" si="0"/>
        <v>17</v>
      </c>
      <c r="H23" s="61" t="s">
        <v>31</v>
      </c>
      <c r="I23" s="56" t="s">
        <v>101</v>
      </c>
      <c r="J23" s="31" t="s">
        <v>137</v>
      </c>
      <c r="K23" s="29">
        <v>68</v>
      </c>
      <c r="L23" s="29">
        <v>68</v>
      </c>
    </row>
    <row r="24" spans="1:12" ht="18.75">
      <c r="A24" s="20" t="s">
        <v>212</v>
      </c>
      <c r="B24" s="21">
        <v>2</v>
      </c>
      <c r="C24" s="22">
        <v>34</v>
      </c>
      <c r="D24" s="19">
        <v>4</v>
      </c>
      <c r="E24" s="89">
        <v>1</v>
      </c>
      <c r="F24" s="92">
        <v>544</v>
      </c>
      <c r="G24">
        <f t="shared" si="0"/>
        <v>17</v>
      </c>
      <c r="H24" s="61" t="s">
        <v>32</v>
      </c>
      <c r="I24" s="56" t="s">
        <v>103</v>
      </c>
      <c r="J24" s="31" t="s">
        <v>136</v>
      </c>
      <c r="K24" s="29">
        <v>68</v>
      </c>
      <c r="L24" s="29">
        <v>68</v>
      </c>
    </row>
    <row r="25" spans="1:12" ht="18.75">
      <c r="A25" s="20" t="s">
        <v>211</v>
      </c>
      <c r="B25" s="21">
        <v>2</v>
      </c>
      <c r="C25" s="22">
        <v>34</v>
      </c>
      <c r="D25" s="19">
        <v>4</v>
      </c>
      <c r="E25" s="89">
        <v>1</v>
      </c>
      <c r="F25" s="92" t="s">
        <v>163</v>
      </c>
      <c r="G25">
        <f t="shared" si="0"/>
        <v>17</v>
      </c>
      <c r="H25" s="61" t="s">
        <v>33</v>
      </c>
      <c r="I25" s="58" t="s">
        <v>117</v>
      </c>
      <c r="J25" s="41" t="s">
        <v>130</v>
      </c>
      <c r="K25" s="38">
        <v>153</v>
      </c>
      <c r="L25" s="38">
        <v>119</v>
      </c>
    </row>
    <row r="26" spans="1:12" ht="19.5" thickBot="1">
      <c r="A26" s="20" t="s">
        <v>67</v>
      </c>
      <c r="B26" s="21">
        <v>4</v>
      </c>
      <c r="C26" s="21">
        <v>68</v>
      </c>
      <c r="D26" s="19">
        <v>4</v>
      </c>
      <c r="E26" s="19"/>
      <c r="F26" s="92"/>
      <c r="G26">
        <f t="shared" si="0"/>
        <v>17</v>
      </c>
      <c r="H26" s="62" t="s">
        <v>34</v>
      </c>
      <c r="I26" s="58" t="s">
        <v>131</v>
      </c>
      <c r="J26" s="41" t="s">
        <v>132</v>
      </c>
      <c r="K26" s="38">
        <v>17</v>
      </c>
      <c r="L26" s="38">
        <v>17</v>
      </c>
    </row>
    <row r="27" spans="1:12" ht="18.75">
      <c r="A27" s="20" t="s">
        <v>68</v>
      </c>
      <c r="B27" s="21">
        <v>4</v>
      </c>
      <c r="C27" s="21">
        <v>68</v>
      </c>
      <c r="D27" s="19">
        <v>4</v>
      </c>
      <c r="E27" s="19"/>
      <c r="F27" s="92"/>
      <c r="G27">
        <f t="shared" si="0"/>
        <v>17</v>
      </c>
      <c r="H27" s="212" t="s">
        <v>109</v>
      </c>
      <c r="I27" s="213"/>
      <c r="J27" s="214"/>
      <c r="K27" s="59">
        <f>SUM(K4:K26)</f>
        <v>1768</v>
      </c>
      <c r="L27" s="39">
        <f>SUM(L4:L26)</f>
        <v>918</v>
      </c>
    </row>
    <row r="28" spans="1:12" ht="19.5" thickBot="1">
      <c r="A28" s="20" t="s">
        <v>69</v>
      </c>
      <c r="B28" s="21">
        <v>4</v>
      </c>
      <c r="C28" s="21">
        <v>68</v>
      </c>
      <c r="D28" s="19">
        <v>4</v>
      </c>
      <c r="E28" s="19"/>
      <c r="F28" s="92"/>
      <c r="G28">
        <f t="shared" si="0"/>
        <v>17</v>
      </c>
      <c r="H28" s="215"/>
      <c r="I28" s="216"/>
      <c r="J28" s="217"/>
      <c r="K28" s="220">
        <f>K27+L27</f>
        <v>2686</v>
      </c>
      <c r="L28" s="221"/>
    </row>
    <row r="29" spans="1:12" ht="18.75">
      <c r="A29" s="93" t="s">
        <v>70</v>
      </c>
      <c r="B29" s="21">
        <v>6</v>
      </c>
      <c r="C29" s="25">
        <v>102</v>
      </c>
      <c r="D29" s="19">
        <v>5</v>
      </c>
      <c r="E29" s="19"/>
      <c r="F29" s="88"/>
      <c r="G29">
        <f t="shared" si="0"/>
        <v>17</v>
      </c>
    </row>
    <row r="30" spans="1:12" ht="18.75">
      <c r="A30" s="20" t="s">
        <v>71</v>
      </c>
      <c r="B30" s="21">
        <v>3</v>
      </c>
      <c r="C30" s="22">
        <v>51</v>
      </c>
      <c r="D30" s="19">
        <v>5</v>
      </c>
      <c r="E30" s="19"/>
      <c r="F30" s="88"/>
      <c r="G30">
        <f t="shared" si="0"/>
        <v>17</v>
      </c>
    </row>
    <row r="31" spans="1:12" ht="18.75">
      <c r="A31" s="20" t="s">
        <v>13</v>
      </c>
      <c r="B31" s="21">
        <v>2</v>
      </c>
      <c r="C31" s="21">
        <v>34</v>
      </c>
      <c r="D31" s="19">
        <v>5</v>
      </c>
      <c r="E31" s="19"/>
      <c r="F31" s="88" t="s">
        <v>195</v>
      </c>
      <c r="G31">
        <f t="shared" si="0"/>
        <v>17</v>
      </c>
    </row>
    <row r="32" spans="1:12" ht="18.75">
      <c r="A32" s="20" t="s">
        <v>214</v>
      </c>
      <c r="B32" s="21">
        <v>4</v>
      </c>
      <c r="C32" s="21">
        <v>68</v>
      </c>
      <c r="D32" s="19">
        <v>5</v>
      </c>
      <c r="E32" s="19"/>
      <c r="F32" s="88" t="s">
        <v>193</v>
      </c>
      <c r="G32">
        <f t="shared" si="0"/>
        <v>17</v>
      </c>
    </row>
    <row r="33" spans="1:7" ht="20.100000000000001" customHeight="1">
      <c r="A33" s="20" t="s">
        <v>73</v>
      </c>
      <c r="B33" s="21">
        <v>4</v>
      </c>
      <c r="C33" s="22">
        <v>68</v>
      </c>
      <c r="D33" s="19">
        <v>5</v>
      </c>
      <c r="E33" s="19">
        <v>1</v>
      </c>
      <c r="F33" s="88">
        <v>561</v>
      </c>
      <c r="G33">
        <f t="shared" si="0"/>
        <v>17</v>
      </c>
    </row>
    <row r="34" spans="1:7" ht="20.100000000000001" customHeight="1">
      <c r="A34" s="20" t="s">
        <v>31</v>
      </c>
      <c r="B34" s="21">
        <v>4</v>
      </c>
      <c r="C34" s="21">
        <v>68</v>
      </c>
      <c r="D34" s="19">
        <v>5</v>
      </c>
      <c r="E34" s="19"/>
      <c r="F34" s="88" t="s">
        <v>163</v>
      </c>
      <c r="G34">
        <f t="shared" si="0"/>
        <v>17</v>
      </c>
    </row>
    <row r="35" spans="1:7" ht="20.100000000000001" customHeight="1">
      <c r="A35" s="20" t="s">
        <v>210</v>
      </c>
      <c r="B35" s="21">
        <v>2</v>
      </c>
      <c r="C35" s="22">
        <v>34</v>
      </c>
      <c r="D35" s="19">
        <v>5</v>
      </c>
      <c r="E35" s="19">
        <v>1</v>
      </c>
      <c r="F35" s="88"/>
      <c r="G35">
        <f t="shared" si="0"/>
        <v>17</v>
      </c>
    </row>
    <row r="36" spans="1:7" ht="20.100000000000001" customHeight="1">
      <c r="A36" s="20" t="s">
        <v>76</v>
      </c>
      <c r="B36" s="21">
        <v>2</v>
      </c>
      <c r="C36" s="21">
        <v>34</v>
      </c>
      <c r="D36" s="19">
        <v>5</v>
      </c>
      <c r="E36" s="19"/>
      <c r="F36" s="88"/>
      <c r="G36">
        <f t="shared" si="0"/>
        <v>17</v>
      </c>
    </row>
    <row r="37" spans="1:7" ht="20.100000000000001" customHeight="1">
      <c r="A37" s="20" t="s">
        <v>77</v>
      </c>
      <c r="B37" s="21">
        <v>6</v>
      </c>
      <c r="C37" s="22">
        <v>102</v>
      </c>
      <c r="D37" s="19">
        <v>5</v>
      </c>
      <c r="E37" s="19">
        <v>1</v>
      </c>
      <c r="F37" s="88"/>
      <c r="G37">
        <f t="shared" si="0"/>
        <v>17</v>
      </c>
    </row>
    <row r="38" spans="1:7" ht="20.100000000000001" customHeight="1">
      <c r="A38" s="20" t="s">
        <v>78</v>
      </c>
      <c r="B38" s="21">
        <v>3</v>
      </c>
      <c r="C38" s="22">
        <v>51</v>
      </c>
      <c r="D38" s="19">
        <v>6</v>
      </c>
      <c r="E38" s="89">
        <v>1</v>
      </c>
      <c r="F38" s="92"/>
      <c r="G38">
        <f t="shared" si="0"/>
        <v>17</v>
      </c>
    </row>
    <row r="39" spans="1:7" ht="20.100000000000001" customHeight="1">
      <c r="A39" s="20" t="s">
        <v>80</v>
      </c>
      <c r="B39" s="21">
        <v>3</v>
      </c>
      <c r="C39" s="22">
        <v>51</v>
      </c>
      <c r="D39" s="19">
        <v>6</v>
      </c>
      <c r="E39" s="89">
        <v>1</v>
      </c>
      <c r="F39" s="92" t="s">
        <v>167</v>
      </c>
      <c r="G39">
        <f t="shared" si="0"/>
        <v>17</v>
      </c>
    </row>
    <row r="40" spans="1:7" ht="18.75">
      <c r="A40" s="20" t="s">
        <v>82</v>
      </c>
      <c r="B40" s="21">
        <v>3</v>
      </c>
      <c r="C40" s="22">
        <v>51</v>
      </c>
      <c r="D40" s="19">
        <v>6</v>
      </c>
      <c r="E40" s="89">
        <v>1</v>
      </c>
      <c r="F40" s="92">
        <v>374</v>
      </c>
      <c r="G40">
        <f t="shared" si="0"/>
        <v>17</v>
      </c>
    </row>
    <row r="41" spans="1:7" ht="18.75">
      <c r="A41" s="20" t="s">
        <v>209</v>
      </c>
      <c r="B41" s="21">
        <v>4</v>
      </c>
      <c r="C41" s="22">
        <v>68</v>
      </c>
      <c r="D41" s="19">
        <v>6</v>
      </c>
      <c r="E41" s="89">
        <v>1</v>
      </c>
      <c r="F41" s="92" t="s">
        <v>163</v>
      </c>
      <c r="G41">
        <f t="shared" si="0"/>
        <v>17</v>
      </c>
    </row>
    <row r="42" spans="1:7" ht="18.75">
      <c r="A42" s="20" t="s">
        <v>206</v>
      </c>
      <c r="B42" s="21">
        <v>1</v>
      </c>
      <c r="C42" s="21">
        <v>17</v>
      </c>
      <c r="D42" s="19">
        <v>6</v>
      </c>
      <c r="E42" s="19"/>
      <c r="F42" s="92"/>
      <c r="G42">
        <f t="shared" si="0"/>
        <v>17</v>
      </c>
    </row>
    <row r="43" spans="1:7" ht="18.75">
      <c r="A43" s="20" t="s">
        <v>84</v>
      </c>
      <c r="B43" s="21">
        <v>1</v>
      </c>
      <c r="C43" s="22">
        <v>17</v>
      </c>
      <c r="D43" s="19">
        <v>6</v>
      </c>
      <c r="E43" s="89">
        <v>1</v>
      </c>
      <c r="F43" s="92"/>
      <c r="G43">
        <f t="shared" si="0"/>
        <v>17</v>
      </c>
    </row>
    <row r="44" spans="1:7" ht="18.75">
      <c r="A44" s="23" t="s">
        <v>85</v>
      </c>
      <c r="B44" s="18">
        <v>3</v>
      </c>
      <c r="C44" s="24">
        <v>51</v>
      </c>
      <c r="D44" s="19">
        <v>6</v>
      </c>
      <c r="E44" s="89">
        <v>1</v>
      </c>
      <c r="F44" s="92"/>
      <c r="G44">
        <f t="shared" si="0"/>
        <v>17</v>
      </c>
    </row>
    <row r="45" spans="1:7" ht="18.75">
      <c r="A45" s="23" t="s">
        <v>207</v>
      </c>
      <c r="B45" s="18">
        <v>2</v>
      </c>
      <c r="C45" s="24">
        <v>34</v>
      </c>
      <c r="D45" s="19">
        <v>6</v>
      </c>
      <c r="E45" s="89">
        <v>1</v>
      </c>
      <c r="F45" s="92"/>
      <c r="G45">
        <f t="shared" si="0"/>
        <v>17</v>
      </c>
    </row>
    <row r="46" spans="1:7" ht="37.5">
      <c r="A46" s="23" t="s">
        <v>208</v>
      </c>
      <c r="B46" s="18">
        <v>2</v>
      </c>
      <c r="C46" s="24">
        <v>34</v>
      </c>
      <c r="D46" s="19">
        <v>6</v>
      </c>
      <c r="E46" s="89">
        <v>1</v>
      </c>
      <c r="F46" s="92"/>
      <c r="G46">
        <f t="shared" si="0"/>
        <v>17</v>
      </c>
    </row>
    <row r="47" spans="1:7" hidden="1">
      <c r="A47" s="19"/>
      <c r="B47" s="18"/>
      <c r="C47" s="18"/>
      <c r="D47" s="19"/>
      <c r="E47" s="19"/>
      <c r="F47" s="18"/>
    </row>
    <row r="48" spans="1:7" hidden="1">
      <c r="A48" s="19"/>
      <c r="B48" s="18"/>
      <c r="C48" s="18"/>
      <c r="D48" s="19"/>
      <c r="E48" s="19"/>
      <c r="F48" s="18"/>
    </row>
    <row r="49" spans="1:6" hidden="1">
      <c r="A49" s="19"/>
      <c r="B49" s="18"/>
      <c r="C49" s="18"/>
      <c r="D49" s="19"/>
      <c r="E49" s="19"/>
      <c r="F49" s="18"/>
    </row>
    <row r="50" spans="1:6">
      <c r="A50" s="19"/>
      <c r="B50" s="18"/>
      <c r="C50" s="18"/>
      <c r="D50" s="19"/>
      <c r="E50" s="19"/>
      <c r="F50" s="18"/>
    </row>
    <row r="51" spans="1:6">
      <c r="A51" s="87" t="s">
        <v>189</v>
      </c>
      <c r="B51" s="88"/>
      <c r="C51" s="88">
        <f>SUM(C2:C46)</f>
        <v>2686</v>
      </c>
      <c r="D51" s="87"/>
      <c r="E51" s="87"/>
      <c r="F51" s="88"/>
    </row>
    <row r="52" spans="1:6">
      <c r="A52" s="87" t="s">
        <v>188</v>
      </c>
      <c r="B52" s="88"/>
      <c r="C52" s="88">
        <f>C51-C53</f>
        <v>1768</v>
      </c>
      <c r="D52" s="87"/>
      <c r="E52" s="87"/>
      <c r="F52" s="88"/>
    </row>
    <row r="53" spans="1:6">
      <c r="A53" s="87" t="s">
        <v>86</v>
      </c>
      <c r="B53" s="88"/>
      <c r="C53" s="88">
        <f>SUMPRODUCT(C2:C46,E2:E46)</f>
        <v>918</v>
      </c>
      <c r="D53" s="87"/>
      <c r="E53" s="87"/>
      <c r="F53" s="88"/>
    </row>
  </sheetData>
  <mergeCells count="5">
    <mergeCell ref="H1:L1"/>
    <mergeCell ref="H2:I3"/>
    <mergeCell ref="H27:J28"/>
    <mergeCell ref="K2:L2"/>
    <mergeCell ref="K28:L28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opLeftCell="B1" zoomScale="120" zoomScaleNormal="120" workbookViewId="0">
      <selection activeCell="G44" sqref="G44"/>
    </sheetView>
  </sheetViews>
  <sheetFormatPr defaultRowHeight="15"/>
  <cols>
    <col min="1" max="1" width="41.42578125" style="45" customWidth="1"/>
    <col min="2" max="2" width="35" customWidth="1"/>
    <col min="3" max="3" width="23.140625" customWidth="1"/>
    <col min="4" max="4" width="13.28515625" customWidth="1"/>
    <col min="5" max="5" width="12.42578125" customWidth="1"/>
    <col min="6" max="6" width="9.140625" customWidth="1"/>
    <col min="7" max="7" width="32.28515625" customWidth="1"/>
    <col min="8" max="9" width="0" hidden="1" customWidth="1"/>
  </cols>
  <sheetData>
    <row r="1" spans="1:12" ht="27" customHeight="1">
      <c r="A1" s="207" t="s">
        <v>144</v>
      </c>
      <c r="B1" s="207"/>
      <c r="C1" s="207"/>
      <c r="D1" s="207"/>
      <c r="E1" s="207"/>
    </row>
    <row r="2" spans="1:12" ht="15" customHeight="1">
      <c r="A2" s="207"/>
      <c r="B2" s="207"/>
      <c r="C2" s="207"/>
      <c r="D2" s="207"/>
      <c r="E2" s="207"/>
    </row>
    <row r="3" spans="1:12" ht="15.75" customHeight="1" thickBot="1">
      <c r="A3" s="225"/>
      <c r="B3" s="225"/>
      <c r="C3" s="225"/>
      <c r="D3" s="225"/>
      <c r="E3" s="225"/>
    </row>
    <row r="4" spans="1:12" ht="15.75" thickBot="1">
      <c r="A4" s="222" t="s">
        <v>5</v>
      </c>
      <c r="B4" s="222" t="s">
        <v>88</v>
      </c>
      <c r="C4" s="34" t="s">
        <v>108</v>
      </c>
      <c r="D4" s="218" t="s">
        <v>106</v>
      </c>
      <c r="E4" s="219"/>
      <c r="G4" s="222" t="s">
        <v>5</v>
      </c>
      <c r="H4" s="222" t="s">
        <v>88</v>
      </c>
      <c r="I4" s="63" t="s">
        <v>108</v>
      </c>
      <c r="J4" s="218" t="s">
        <v>106</v>
      </c>
      <c r="K4" s="219"/>
    </row>
    <row r="5" spans="1:12" ht="15.75" thickBot="1">
      <c r="A5" s="224"/>
      <c r="B5" s="223"/>
      <c r="C5" s="35" t="s">
        <v>114</v>
      </c>
      <c r="D5" s="35" t="s">
        <v>104</v>
      </c>
      <c r="E5" s="35" t="s">
        <v>105</v>
      </c>
      <c r="G5" s="224"/>
      <c r="H5" s="223"/>
      <c r="I5" s="64" t="s">
        <v>114</v>
      </c>
      <c r="J5" s="64" t="s">
        <v>163</v>
      </c>
      <c r="K5" s="64" t="s">
        <v>164</v>
      </c>
    </row>
    <row r="6" spans="1:12">
      <c r="A6" s="65" t="s">
        <v>6</v>
      </c>
      <c r="B6" s="36" t="s">
        <v>89</v>
      </c>
      <c r="C6" s="40">
        <v>0</v>
      </c>
      <c r="D6" s="32">
        <v>306</v>
      </c>
      <c r="E6" s="47"/>
      <c r="G6" s="65" t="s">
        <v>159</v>
      </c>
      <c r="H6" s="36" t="s">
        <v>89</v>
      </c>
      <c r="I6" s="40">
        <v>0</v>
      </c>
      <c r="J6" s="32">
        <v>102</v>
      </c>
      <c r="K6" s="47">
        <v>1</v>
      </c>
      <c r="L6" s="78"/>
    </row>
    <row r="7" spans="1:12">
      <c r="A7" s="65" t="s">
        <v>7</v>
      </c>
      <c r="B7" s="37" t="s">
        <v>90</v>
      </c>
      <c r="C7" s="31">
        <v>1</v>
      </c>
      <c r="D7" s="29">
        <v>68</v>
      </c>
      <c r="E7" s="48"/>
      <c r="G7" s="65" t="s">
        <v>7</v>
      </c>
      <c r="H7" s="36" t="s">
        <v>90</v>
      </c>
      <c r="I7" s="40">
        <v>1</v>
      </c>
      <c r="J7" s="32">
        <v>68</v>
      </c>
      <c r="K7" s="47">
        <v>1</v>
      </c>
      <c r="L7" s="78" t="s">
        <v>165</v>
      </c>
    </row>
    <row r="8" spans="1:12">
      <c r="A8" s="65" t="s">
        <v>8</v>
      </c>
      <c r="B8" s="37" t="s">
        <v>91</v>
      </c>
      <c r="C8" s="31">
        <v>2</v>
      </c>
      <c r="D8" s="29">
        <v>68</v>
      </c>
      <c r="E8" s="49">
        <v>68</v>
      </c>
      <c r="G8" s="65" t="s">
        <v>8</v>
      </c>
      <c r="H8" s="36" t="s">
        <v>91</v>
      </c>
      <c r="I8" s="40">
        <v>2</v>
      </c>
      <c r="J8" s="32">
        <v>68</v>
      </c>
      <c r="K8" s="77">
        <v>1</v>
      </c>
      <c r="L8" s="78">
        <v>442</v>
      </c>
    </row>
    <row r="9" spans="1:12">
      <c r="A9" s="65" t="s">
        <v>52</v>
      </c>
      <c r="B9" s="37" t="s">
        <v>107</v>
      </c>
      <c r="C9" s="31" t="s">
        <v>119</v>
      </c>
      <c r="D9" s="29">
        <v>68</v>
      </c>
      <c r="E9" s="49">
        <v>68</v>
      </c>
      <c r="G9" s="106" t="s">
        <v>52</v>
      </c>
      <c r="H9" s="37" t="s">
        <v>107</v>
      </c>
      <c r="I9" s="31" t="s">
        <v>119</v>
      </c>
      <c r="J9" s="29">
        <v>68</v>
      </c>
      <c r="K9" s="49">
        <v>1</v>
      </c>
      <c r="L9" s="78" t="s">
        <v>163</v>
      </c>
    </row>
    <row r="10" spans="1:12">
      <c r="A10" s="65" t="s">
        <v>170</v>
      </c>
      <c r="B10" s="37" t="s">
        <v>92</v>
      </c>
      <c r="C10" s="31" t="s">
        <v>139</v>
      </c>
      <c r="D10" s="29">
        <v>68</v>
      </c>
      <c r="E10" s="49">
        <v>68</v>
      </c>
      <c r="G10" s="65" t="s">
        <v>11</v>
      </c>
      <c r="H10" s="37" t="s">
        <v>94</v>
      </c>
      <c r="I10" s="31">
        <v>6</v>
      </c>
      <c r="J10" s="29">
        <v>68</v>
      </c>
      <c r="K10" s="49">
        <v>1</v>
      </c>
      <c r="L10" s="78"/>
    </row>
    <row r="11" spans="1:12">
      <c r="A11" s="65" t="s">
        <v>9</v>
      </c>
      <c r="B11" s="37" t="s">
        <v>115</v>
      </c>
      <c r="C11" s="31" t="s">
        <v>57</v>
      </c>
      <c r="D11" s="29">
        <v>68</v>
      </c>
      <c r="E11" s="49">
        <v>34</v>
      </c>
      <c r="G11" s="65" t="s">
        <v>24</v>
      </c>
      <c r="H11" s="37"/>
      <c r="I11" s="31"/>
      <c r="J11" s="29">
        <v>68</v>
      </c>
      <c r="K11" s="49">
        <v>1</v>
      </c>
      <c r="L11" s="78"/>
    </row>
    <row r="12" spans="1:12">
      <c r="A12" s="65" t="s">
        <v>143</v>
      </c>
      <c r="B12" s="37" t="s">
        <v>142</v>
      </c>
      <c r="C12" s="31" t="s">
        <v>51</v>
      </c>
      <c r="D12" s="29">
        <v>136</v>
      </c>
      <c r="E12" s="49">
        <v>136</v>
      </c>
      <c r="G12" s="65" t="s">
        <v>160</v>
      </c>
      <c r="H12" s="37"/>
      <c r="I12" s="31"/>
      <c r="J12" s="29">
        <v>102</v>
      </c>
      <c r="K12" s="48">
        <v>2</v>
      </c>
      <c r="L12" s="79"/>
    </row>
    <row r="13" spans="1:12">
      <c r="A13" s="65" t="s">
        <v>10</v>
      </c>
      <c r="B13" s="37" t="s">
        <v>93</v>
      </c>
      <c r="C13" s="31" t="s">
        <v>58</v>
      </c>
      <c r="D13" s="29">
        <v>68</v>
      </c>
      <c r="E13" s="49">
        <v>68</v>
      </c>
      <c r="G13" s="65" t="s">
        <v>162</v>
      </c>
      <c r="H13" s="37"/>
      <c r="I13" s="31"/>
      <c r="J13" s="29">
        <v>68</v>
      </c>
      <c r="K13" s="49">
        <v>2</v>
      </c>
      <c r="L13" s="79" t="s">
        <v>166</v>
      </c>
    </row>
    <row r="14" spans="1:12">
      <c r="A14" s="65" t="s">
        <v>168</v>
      </c>
      <c r="B14" s="37" t="s">
        <v>111</v>
      </c>
      <c r="C14" s="31" t="s">
        <v>110</v>
      </c>
      <c r="D14" s="29">
        <v>68</v>
      </c>
      <c r="E14" s="48"/>
      <c r="G14" s="106" t="s">
        <v>169</v>
      </c>
      <c r="H14" s="37"/>
      <c r="I14" s="31"/>
      <c r="J14" s="29">
        <v>68</v>
      </c>
      <c r="K14" s="49">
        <v>2</v>
      </c>
      <c r="L14" s="79">
        <v>442</v>
      </c>
    </row>
    <row r="15" spans="1:12">
      <c r="A15" s="65" t="s">
        <v>11</v>
      </c>
      <c r="B15" s="37" t="s">
        <v>94</v>
      </c>
      <c r="C15" s="31">
        <v>6</v>
      </c>
      <c r="D15" s="29">
        <v>68</v>
      </c>
      <c r="E15" s="49"/>
      <c r="G15" s="106" t="s">
        <v>170</v>
      </c>
      <c r="H15" s="37" t="s">
        <v>92</v>
      </c>
      <c r="I15" s="31" t="s">
        <v>139</v>
      </c>
      <c r="J15" s="29">
        <v>68</v>
      </c>
      <c r="K15" s="49">
        <v>2</v>
      </c>
      <c r="L15" s="79" t="s">
        <v>163</v>
      </c>
    </row>
    <row r="16" spans="1:12">
      <c r="A16" s="65" t="s">
        <v>25</v>
      </c>
      <c r="B16" s="37" t="s">
        <v>95</v>
      </c>
      <c r="C16" s="31" t="s">
        <v>141</v>
      </c>
      <c r="D16" s="29">
        <v>68</v>
      </c>
      <c r="E16" s="49">
        <v>68</v>
      </c>
      <c r="G16" s="65" t="s">
        <v>25</v>
      </c>
      <c r="H16" s="37" t="s">
        <v>95</v>
      </c>
      <c r="I16" s="31" t="s">
        <v>141</v>
      </c>
      <c r="J16" s="29">
        <v>68</v>
      </c>
      <c r="K16" s="49">
        <v>2</v>
      </c>
      <c r="L16" s="79"/>
    </row>
    <row r="17" spans="1:12">
      <c r="A17" s="65" t="s">
        <v>171</v>
      </c>
      <c r="B17" s="37" t="s">
        <v>96</v>
      </c>
      <c r="C17" s="31" t="s">
        <v>140</v>
      </c>
      <c r="D17" s="29">
        <v>68</v>
      </c>
      <c r="E17" s="49">
        <v>68</v>
      </c>
      <c r="G17" s="65" t="s">
        <v>171</v>
      </c>
      <c r="H17" s="37" t="s">
        <v>96</v>
      </c>
      <c r="I17" s="31" t="s">
        <v>140</v>
      </c>
      <c r="J17" s="29">
        <v>68</v>
      </c>
      <c r="K17" s="49">
        <v>2</v>
      </c>
      <c r="L17" s="79"/>
    </row>
    <row r="18" spans="1:12">
      <c r="A18" s="65" t="s">
        <v>12</v>
      </c>
      <c r="B18" s="37" t="s">
        <v>97</v>
      </c>
      <c r="C18" s="31">
        <v>8</v>
      </c>
      <c r="D18" s="29">
        <v>51</v>
      </c>
      <c r="E18" s="48"/>
      <c r="G18" s="65" t="s">
        <v>161</v>
      </c>
      <c r="H18" s="37"/>
      <c r="I18" s="31"/>
      <c r="J18" s="29">
        <v>102</v>
      </c>
      <c r="K18" s="48">
        <v>3</v>
      </c>
      <c r="L18" s="78"/>
    </row>
    <row r="19" spans="1:12">
      <c r="A19" s="65" t="s">
        <v>13</v>
      </c>
      <c r="B19" s="37" t="s">
        <v>98</v>
      </c>
      <c r="C19" s="31">
        <v>9</v>
      </c>
      <c r="D19" s="29">
        <v>34</v>
      </c>
      <c r="E19" s="48"/>
      <c r="G19" s="106" t="s">
        <v>172</v>
      </c>
      <c r="H19" s="37"/>
      <c r="I19" s="31"/>
      <c r="J19" s="29">
        <v>68</v>
      </c>
      <c r="K19" s="49">
        <v>3</v>
      </c>
      <c r="L19" s="78" t="s">
        <v>167</v>
      </c>
    </row>
    <row r="20" spans="1:12">
      <c r="A20" s="65" t="s">
        <v>14</v>
      </c>
      <c r="B20" s="37" t="s">
        <v>99</v>
      </c>
      <c r="C20" s="31">
        <v>10</v>
      </c>
      <c r="D20" s="29">
        <v>34</v>
      </c>
      <c r="E20" s="48"/>
      <c r="G20" s="106" t="s">
        <v>155</v>
      </c>
      <c r="H20" s="37" t="s">
        <v>142</v>
      </c>
      <c r="I20" s="31" t="s">
        <v>51</v>
      </c>
      <c r="J20" s="29">
        <v>68</v>
      </c>
      <c r="K20" s="49">
        <v>3</v>
      </c>
      <c r="L20" s="78">
        <v>272</v>
      </c>
    </row>
    <row r="21" spans="1:12">
      <c r="A21" s="65" t="s">
        <v>16</v>
      </c>
      <c r="B21" s="37" t="s">
        <v>100</v>
      </c>
      <c r="C21" s="31" t="s">
        <v>15</v>
      </c>
      <c r="D21" s="29">
        <v>68</v>
      </c>
      <c r="E21" s="49">
        <v>68</v>
      </c>
      <c r="G21" s="65" t="s">
        <v>14</v>
      </c>
      <c r="H21" s="37" t="s">
        <v>99</v>
      </c>
      <c r="I21" s="31">
        <v>10</v>
      </c>
      <c r="J21" s="29">
        <v>34</v>
      </c>
      <c r="K21" s="48">
        <v>3</v>
      </c>
      <c r="L21" s="78" t="s">
        <v>163</v>
      </c>
    </row>
    <row r="22" spans="1:12">
      <c r="A22" s="65" t="s">
        <v>17</v>
      </c>
      <c r="B22" s="37" t="s">
        <v>116</v>
      </c>
      <c r="C22" s="31">
        <v>13.4</v>
      </c>
      <c r="D22" s="29">
        <v>68</v>
      </c>
      <c r="E22" s="49">
        <v>68</v>
      </c>
      <c r="G22" s="106" t="s">
        <v>9</v>
      </c>
      <c r="H22" s="37" t="s">
        <v>115</v>
      </c>
      <c r="I22" s="31" t="s">
        <v>57</v>
      </c>
      <c r="J22" s="29">
        <v>68</v>
      </c>
      <c r="K22" s="49">
        <v>4</v>
      </c>
      <c r="L22" s="79"/>
    </row>
    <row r="23" spans="1:12">
      <c r="A23" s="65" t="s">
        <v>18</v>
      </c>
      <c r="B23" s="37" t="s">
        <v>112</v>
      </c>
      <c r="C23" s="31">
        <v>13.4</v>
      </c>
      <c r="D23" s="29">
        <v>102</v>
      </c>
      <c r="E23" s="48"/>
      <c r="G23" s="65" t="s">
        <v>13</v>
      </c>
      <c r="H23" s="37" t="s">
        <v>98</v>
      </c>
      <c r="I23" s="31">
        <v>9</v>
      </c>
      <c r="J23" s="29">
        <v>34</v>
      </c>
      <c r="K23" s="48">
        <v>4</v>
      </c>
      <c r="L23" s="79"/>
    </row>
    <row r="24" spans="1:12">
      <c r="A24" s="65" t="s">
        <v>178</v>
      </c>
      <c r="B24" s="37" t="s">
        <v>101</v>
      </c>
      <c r="C24" s="31" t="s">
        <v>102</v>
      </c>
      <c r="D24" s="29">
        <v>125</v>
      </c>
      <c r="E24" s="49">
        <v>85</v>
      </c>
      <c r="G24" s="106" t="s">
        <v>158</v>
      </c>
      <c r="H24" s="37"/>
      <c r="I24" s="31"/>
      <c r="J24" s="29">
        <v>34</v>
      </c>
      <c r="K24" s="49">
        <v>4</v>
      </c>
      <c r="L24" s="79"/>
    </row>
    <row r="25" spans="1:12">
      <c r="A25" s="66" t="s">
        <v>19</v>
      </c>
      <c r="B25" s="37" t="s">
        <v>103</v>
      </c>
      <c r="C25" s="31" t="s">
        <v>113</v>
      </c>
      <c r="D25" s="29">
        <v>125</v>
      </c>
      <c r="E25" s="49">
        <v>85</v>
      </c>
      <c r="G25" s="106" t="s">
        <v>154</v>
      </c>
      <c r="H25" s="37"/>
      <c r="I25" s="31"/>
      <c r="J25" s="29">
        <v>68</v>
      </c>
      <c r="K25" s="49">
        <v>4</v>
      </c>
      <c r="L25" s="79" t="s">
        <v>165</v>
      </c>
    </row>
    <row r="26" spans="1:12" ht="15.75" thickBot="1">
      <c r="A26" s="67" t="s">
        <v>179</v>
      </c>
      <c r="B26" s="50" t="s">
        <v>117</v>
      </c>
      <c r="C26" s="51">
        <v>14</v>
      </c>
      <c r="D26" s="52">
        <v>34</v>
      </c>
      <c r="E26" s="53">
        <v>34</v>
      </c>
      <c r="G26" s="106" t="s">
        <v>156</v>
      </c>
      <c r="H26" s="37"/>
      <c r="I26" s="31"/>
      <c r="J26" s="29">
        <v>68</v>
      </c>
      <c r="K26" s="49">
        <v>4</v>
      </c>
      <c r="L26" s="79">
        <v>493</v>
      </c>
    </row>
    <row r="27" spans="1:12">
      <c r="A27" s="212" t="s">
        <v>109</v>
      </c>
      <c r="B27" s="213"/>
      <c r="C27" s="214"/>
      <c r="D27" s="54">
        <f>SUM(D6:D26)</f>
        <v>1763</v>
      </c>
      <c r="E27" s="46">
        <f>SUM(E6:E26)</f>
        <v>918</v>
      </c>
      <c r="G27" s="65" t="s">
        <v>153</v>
      </c>
      <c r="H27" s="37"/>
      <c r="I27" s="31"/>
      <c r="J27" s="29">
        <v>68</v>
      </c>
      <c r="K27" s="49">
        <v>4</v>
      </c>
      <c r="L27" s="79" t="s">
        <v>163</v>
      </c>
    </row>
    <row r="28" spans="1:12" ht="15.75" thickBot="1">
      <c r="A28" s="215"/>
      <c r="B28" s="216"/>
      <c r="C28" s="217"/>
      <c r="D28" s="220">
        <f>D27+E27</f>
        <v>2681</v>
      </c>
      <c r="E28" s="221"/>
      <c r="G28" s="65" t="s">
        <v>12</v>
      </c>
      <c r="H28" s="37" t="s">
        <v>97</v>
      </c>
      <c r="I28" s="31">
        <v>8</v>
      </c>
      <c r="J28" s="29">
        <v>51</v>
      </c>
      <c r="K28" s="48">
        <v>4</v>
      </c>
      <c r="L28" s="79"/>
    </row>
    <row r="29" spans="1:12">
      <c r="G29" s="106" t="s">
        <v>150</v>
      </c>
      <c r="H29" s="37" t="s">
        <v>117</v>
      </c>
      <c r="I29" s="31">
        <v>14</v>
      </c>
      <c r="J29" s="29">
        <v>34</v>
      </c>
      <c r="K29" s="49">
        <v>4</v>
      </c>
      <c r="L29" s="79"/>
    </row>
    <row r="30" spans="1:12">
      <c r="G30" s="65" t="s">
        <v>17</v>
      </c>
      <c r="H30" s="37" t="s">
        <v>116</v>
      </c>
      <c r="I30" s="31">
        <v>13.4</v>
      </c>
      <c r="J30" s="29">
        <v>68</v>
      </c>
      <c r="K30" s="49">
        <v>4</v>
      </c>
      <c r="L30" s="79"/>
    </row>
    <row r="31" spans="1:12">
      <c r="G31" s="106" t="s">
        <v>157</v>
      </c>
      <c r="H31" s="37"/>
      <c r="I31" s="31"/>
      <c r="J31" s="29">
        <v>68</v>
      </c>
      <c r="K31" s="49">
        <v>5</v>
      </c>
      <c r="L31" s="78"/>
    </row>
    <row r="32" spans="1:12">
      <c r="G32" s="106" t="s">
        <v>10</v>
      </c>
      <c r="H32" s="37" t="s">
        <v>93</v>
      </c>
      <c r="I32" s="31" t="s">
        <v>58</v>
      </c>
      <c r="J32" s="29">
        <v>68</v>
      </c>
      <c r="K32" s="49">
        <v>5</v>
      </c>
      <c r="L32" s="78"/>
    </row>
    <row r="33" spans="7:12" customFormat="1">
      <c r="G33" s="106" t="s">
        <v>149</v>
      </c>
      <c r="H33" s="37" t="s">
        <v>93</v>
      </c>
      <c r="I33" s="31" t="s">
        <v>58</v>
      </c>
      <c r="J33" s="29">
        <v>68</v>
      </c>
      <c r="K33" s="49">
        <v>5</v>
      </c>
      <c r="L33" s="78" t="s">
        <v>166</v>
      </c>
    </row>
    <row r="34" spans="7:12" customFormat="1">
      <c r="G34" s="106" t="s">
        <v>168</v>
      </c>
      <c r="H34" s="37" t="s">
        <v>111</v>
      </c>
      <c r="I34" s="31" t="s">
        <v>110</v>
      </c>
      <c r="J34" s="29">
        <v>68</v>
      </c>
      <c r="K34" s="48">
        <v>5</v>
      </c>
      <c r="L34" s="78">
        <v>510</v>
      </c>
    </row>
    <row r="35" spans="7:12" customFormat="1">
      <c r="G35" s="65" t="s">
        <v>16</v>
      </c>
      <c r="H35" s="37" t="s">
        <v>100</v>
      </c>
      <c r="I35" s="31" t="s">
        <v>15</v>
      </c>
      <c r="J35" s="29">
        <v>68</v>
      </c>
      <c r="K35" s="49">
        <v>5</v>
      </c>
      <c r="L35" s="78" t="s">
        <v>163</v>
      </c>
    </row>
    <row r="36" spans="7:12" customFormat="1">
      <c r="G36" s="106" t="s">
        <v>18</v>
      </c>
      <c r="H36" s="37" t="s">
        <v>112</v>
      </c>
      <c r="I36" s="31">
        <v>13.4</v>
      </c>
      <c r="J36" s="29">
        <v>102</v>
      </c>
      <c r="K36" s="48">
        <v>5</v>
      </c>
      <c r="L36" s="78"/>
    </row>
    <row r="37" spans="7:12" customFormat="1">
      <c r="G37" s="106" t="s">
        <v>173</v>
      </c>
      <c r="H37" s="37"/>
      <c r="I37" s="31"/>
      <c r="J37" s="29">
        <v>68</v>
      </c>
      <c r="K37" s="49">
        <v>5</v>
      </c>
      <c r="L37" s="78"/>
    </row>
    <row r="38" spans="7:12" customFormat="1">
      <c r="G38" s="65" t="s">
        <v>174</v>
      </c>
      <c r="H38" s="37"/>
      <c r="I38" s="31"/>
      <c r="J38" s="29">
        <v>68</v>
      </c>
      <c r="K38" s="49">
        <v>6</v>
      </c>
      <c r="L38" s="79"/>
    </row>
    <row r="39" spans="7:12" customFormat="1">
      <c r="G39" s="65" t="s">
        <v>175</v>
      </c>
      <c r="H39" s="37" t="s">
        <v>101</v>
      </c>
      <c r="I39" s="31" t="s">
        <v>102</v>
      </c>
      <c r="J39" s="29">
        <v>125</v>
      </c>
      <c r="K39" s="49">
        <v>6</v>
      </c>
      <c r="L39" s="79" t="s">
        <v>167</v>
      </c>
    </row>
    <row r="40" spans="7:12" customFormat="1">
      <c r="G40" s="65" t="s">
        <v>176</v>
      </c>
      <c r="H40" s="37"/>
      <c r="I40" s="31"/>
      <c r="J40" s="29">
        <v>85</v>
      </c>
      <c r="K40" s="49">
        <v>6</v>
      </c>
      <c r="L40" s="79">
        <v>522</v>
      </c>
    </row>
    <row r="41" spans="7:12" customFormat="1">
      <c r="G41" s="66" t="s">
        <v>152</v>
      </c>
      <c r="H41" s="68" t="s">
        <v>103</v>
      </c>
      <c r="I41" s="41" t="s">
        <v>113</v>
      </c>
      <c r="J41" s="38">
        <v>125</v>
      </c>
      <c r="K41" s="69">
        <v>6</v>
      </c>
      <c r="L41" s="79" t="s">
        <v>163</v>
      </c>
    </row>
    <row r="42" spans="7:12" customFormat="1">
      <c r="G42" s="66" t="s">
        <v>151</v>
      </c>
      <c r="H42" s="68"/>
      <c r="I42" s="41"/>
      <c r="J42" s="66">
        <v>85</v>
      </c>
      <c r="K42" s="66">
        <v>6</v>
      </c>
      <c r="L42" s="79"/>
    </row>
    <row r="43" spans="7:12" customFormat="1" ht="15.75" thickBot="1">
      <c r="G43" s="80" t="s">
        <v>177</v>
      </c>
      <c r="H43" s="81" t="s">
        <v>117</v>
      </c>
      <c r="I43" s="82">
        <v>14</v>
      </c>
      <c r="J43" s="83">
        <v>34</v>
      </c>
      <c r="K43" s="84">
        <v>6</v>
      </c>
      <c r="L43" s="79"/>
    </row>
    <row r="44" spans="7:12" customFormat="1" ht="15.75" thickBot="1">
      <c r="G44" s="76" t="s">
        <v>109</v>
      </c>
      <c r="H44" s="74"/>
      <c r="I44" s="74"/>
      <c r="J44" s="75">
        <f>SUM(J6:J43)</f>
        <v>2681</v>
      </c>
      <c r="K44" s="73"/>
    </row>
    <row r="45" spans="7:12" customFormat="1">
      <c r="G45" s="71"/>
      <c r="H45" s="71"/>
      <c r="I45" s="71"/>
      <c r="J45" s="72"/>
      <c r="K45" s="72"/>
      <c r="L45" s="70"/>
    </row>
  </sheetData>
  <sortState ref="G30:K43">
    <sortCondition ref="K30:K43"/>
  </sortState>
  <mergeCells count="9">
    <mergeCell ref="H4:H5"/>
    <mergeCell ref="J4:K4"/>
    <mergeCell ref="A4:A5"/>
    <mergeCell ref="A1:E3"/>
    <mergeCell ref="A27:C28"/>
    <mergeCell ref="B4:B5"/>
    <mergeCell ref="D28:E28"/>
    <mergeCell ref="D4:E4"/>
    <mergeCell ref="G4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topLeftCell="A7" workbookViewId="0">
      <selection activeCell="J17" sqref="J17"/>
    </sheetView>
  </sheetViews>
  <sheetFormatPr defaultRowHeight="15"/>
  <cols>
    <col min="2" max="2" width="24.85546875" customWidth="1"/>
    <col min="3" max="3" width="13" customWidth="1"/>
    <col min="4" max="4" width="12.85546875" customWidth="1"/>
    <col min="5" max="5" width="26.140625" customWidth="1"/>
  </cols>
  <sheetData>
    <row r="1" spans="2:15" ht="15.75" thickBot="1">
      <c r="H1" s="226" t="s">
        <v>48</v>
      </c>
      <c r="I1" s="226"/>
      <c r="J1" s="226"/>
      <c r="K1" s="226"/>
      <c r="L1" s="226"/>
      <c r="M1" s="226"/>
      <c r="N1" s="226"/>
      <c r="O1" s="226"/>
    </row>
    <row r="2" spans="2:15" ht="15.75" thickBot="1">
      <c r="B2" s="9" t="s">
        <v>2</v>
      </c>
      <c r="C2" s="10" t="s">
        <v>3</v>
      </c>
      <c r="D2" s="10" t="s">
        <v>4</v>
      </c>
      <c r="E2" s="11" t="s">
        <v>5</v>
      </c>
    </row>
    <row r="3" spans="2:15" ht="15.75" thickBot="1">
      <c r="B3" s="4">
        <v>0</v>
      </c>
      <c r="C3" s="5">
        <v>306</v>
      </c>
      <c r="D3" s="6"/>
      <c r="E3" s="12" t="s">
        <v>6</v>
      </c>
      <c r="H3" s="226" t="s">
        <v>38</v>
      </c>
      <c r="I3" s="226"/>
      <c r="J3" s="226"/>
      <c r="K3" s="226"/>
      <c r="L3" s="226"/>
      <c r="M3" s="226"/>
      <c r="N3" s="226"/>
      <c r="O3">
        <v>1</v>
      </c>
    </row>
    <row r="4" spans="2:15" ht="15.75" thickBot="1">
      <c r="B4" s="4">
        <v>1</v>
      </c>
      <c r="C4" s="5">
        <v>51</v>
      </c>
      <c r="D4" s="6"/>
      <c r="E4" s="12" t="s">
        <v>7</v>
      </c>
      <c r="H4" s="226" t="s">
        <v>36</v>
      </c>
      <c r="I4" s="226"/>
      <c r="J4" s="226"/>
      <c r="K4" s="226"/>
      <c r="L4" s="226"/>
      <c r="M4" s="226"/>
      <c r="N4" s="226"/>
      <c r="O4">
        <v>2</v>
      </c>
    </row>
    <row r="5" spans="2:15" ht="15.75" thickBot="1">
      <c r="B5" s="4">
        <v>2</v>
      </c>
      <c r="C5" s="5">
        <v>85</v>
      </c>
      <c r="D5" s="6"/>
      <c r="E5" s="12" t="s">
        <v>8</v>
      </c>
      <c r="H5" s="226" t="s">
        <v>37</v>
      </c>
      <c r="I5" s="226"/>
      <c r="J5" s="226"/>
      <c r="K5" s="226"/>
      <c r="L5" s="226"/>
      <c r="M5" s="226"/>
      <c r="N5" s="226"/>
      <c r="O5">
        <v>3</v>
      </c>
    </row>
    <row r="6" spans="2:15" ht="15.75" thickBot="1">
      <c r="B6" s="4">
        <v>3</v>
      </c>
      <c r="C6" s="5">
        <v>68</v>
      </c>
      <c r="D6" s="6"/>
      <c r="E6" s="12" t="s">
        <v>20</v>
      </c>
      <c r="H6" s="226" t="s">
        <v>50</v>
      </c>
      <c r="I6" s="226"/>
      <c r="J6" s="226"/>
      <c r="K6" s="226"/>
      <c r="L6" s="226"/>
      <c r="M6" s="226"/>
      <c r="N6" s="226"/>
      <c r="O6">
        <v>4</v>
      </c>
    </row>
    <row r="7" spans="2:15" ht="15.75" thickBot="1">
      <c r="B7" s="4">
        <v>4</v>
      </c>
      <c r="C7" s="5">
        <v>68</v>
      </c>
      <c r="D7" s="5">
        <v>34</v>
      </c>
      <c r="E7" s="12" t="s">
        <v>21</v>
      </c>
      <c r="H7" s="226" t="s">
        <v>39</v>
      </c>
      <c r="I7" s="226"/>
      <c r="J7" s="226"/>
      <c r="K7" s="226"/>
      <c r="L7" s="226"/>
      <c r="M7" s="226"/>
      <c r="N7" s="226"/>
      <c r="O7">
        <v>5</v>
      </c>
    </row>
    <row r="8" spans="2:15" ht="15.75" thickBot="1">
      <c r="B8" s="4">
        <v>5</v>
      </c>
      <c r="C8" s="5">
        <v>34</v>
      </c>
      <c r="D8" s="6"/>
      <c r="E8" s="12" t="s">
        <v>10</v>
      </c>
      <c r="H8" s="226" t="s">
        <v>40</v>
      </c>
      <c r="I8" s="226"/>
      <c r="J8" s="226"/>
      <c r="K8" s="226"/>
      <c r="L8" s="226"/>
      <c r="M8" s="226"/>
      <c r="N8" s="226"/>
    </row>
    <row r="9" spans="2:15" ht="15.75" thickBot="1">
      <c r="B9" s="4">
        <v>6</v>
      </c>
      <c r="C9" s="5">
        <v>68</v>
      </c>
      <c r="D9" s="5">
        <v>34</v>
      </c>
      <c r="E9" s="12" t="s">
        <v>22</v>
      </c>
    </row>
    <row r="10" spans="2:15" ht="15.75" thickBot="1">
      <c r="B10" s="4">
        <v>6</v>
      </c>
      <c r="C10" s="5">
        <v>68</v>
      </c>
      <c r="D10" s="5">
        <v>34</v>
      </c>
      <c r="E10" s="12" t="s">
        <v>23</v>
      </c>
    </row>
    <row r="11" spans="2:15" ht="15.75" thickBot="1">
      <c r="B11" s="4">
        <v>7</v>
      </c>
      <c r="C11" s="5">
        <v>51</v>
      </c>
      <c r="D11" s="5">
        <v>68</v>
      </c>
      <c r="E11" s="12" t="s">
        <v>24</v>
      </c>
    </row>
    <row r="12" spans="2:15" ht="15.75" thickBot="1">
      <c r="B12" s="4">
        <v>7</v>
      </c>
      <c r="C12" s="5">
        <v>85</v>
      </c>
      <c r="D12" s="5">
        <v>51</v>
      </c>
      <c r="E12" s="12" t="s">
        <v>25</v>
      </c>
    </row>
    <row r="13" spans="2:15" ht="15.75" thickBot="1">
      <c r="B13" s="4">
        <v>7</v>
      </c>
      <c r="C13" s="5">
        <v>85</v>
      </c>
      <c r="D13" s="5">
        <v>51</v>
      </c>
      <c r="E13" s="12" t="s">
        <v>26</v>
      </c>
    </row>
    <row r="14" spans="2:15" ht="15.75" thickBot="1">
      <c r="B14" s="4">
        <v>7</v>
      </c>
      <c r="C14" s="5" t="s">
        <v>1</v>
      </c>
      <c r="D14" s="5">
        <v>102</v>
      </c>
      <c r="E14" s="12" t="s">
        <v>27</v>
      </c>
    </row>
    <row r="15" spans="2:15" ht="15.75" thickBot="1">
      <c r="B15" s="4">
        <v>8</v>
      </c>
      <c r="C15" s="5">
        <v>68</v>
      </c>
      <c r="D15" s="5"/>
      <c r="E15" s="12" t="s">
        <v>12</v>
      </c>
    </row>
    <row r="16" spans="2:15" ht="15.75" thickBot="1">
      <c r="B16" s="4">
        <v>9</v>
      </c>
      <c r="C16" s="5">
        <v>34</v>
      </c>
      <c r="D16" s="5"/>
      <c r="E16" s="12" t="s">
        <v>13</v>
      </c>
    </row>
    <row r="17" spans="2:5" ht="15.75" thickBot="1">
      <c r="B17" s="4">
        <v>10</v>
      </c>
      <c r="C17" s="5">
        <v>34</v>
      </c>
      <c r="D17" s="5"/>
      <c r="E17" s="12" t="s">
        <v>14</v>
      </c>
    </row>
    <row r="18" spans="2:5" ht="15.75" thickBot="1">
      <c r="B18" s="4" t="s">
        <v>0</v>
      </c>
      <c r="C18" s="5">
        <v>68</v>
      </c>
      <c r="D18" s="5"/>
      <c r="E18" s="12" t="s">
        <v>28</v>
      </c>
    </row>
    <row r="19" spans="2:5" ht="15.75" thickBot="1">
      <c r="B19" s="4" t="s">
        <v>0</v>
      </c>
      <c r="C19" s="5">
        <v>153</v>
      </c>
      <c r="D19" s="5">
        <v>119</v>
      </c>
      <c r="E19" s="12" t="s">
        <v>29</v>
      </c>
    </row>
    <row r="20" spans="2:5" ht="15.75" thickBot="1">
      <c r="B20" s="4" t="s">
        <v>0</v>
      </c>
      <c r="C20" s="5">
        <v>153</v>
      </c>
      <c r="D20" s="5">
        <v>119</v>
      </c>
      <c r="E20" s="12" t="s">
        <v>30</v>
      </c>
    </row>
    <row r="21" spans="2:5" ht="15.75" thickBot="1">
      <c r="B21" s="4" t="s">
        <v>0</v>
      </c>
      <c r="C21" s="5">
        <v>68</v>
      </c>
      <c r="D21" s="5">
        <v>85</v>
      </c>
      <c r="E21" s="12" t="s">
        <v>31</v>
      </c>
    </row>
    <row r="22" spans="2:5" ht="15.75" thickBot="1">
      <c r="B22" s="4" t="s">
        <v>0</v>
      </c>
      <c r="C22" s="5">
        <v>68</v>
      </c>
      <c r="D22" s="5">
        <v>68</v>
      </c>
      <c r="E22" s="12" t="s">
        <v>32</v>
      </c>
    </row>
    <row r="23" spans="2:5" ht="15.75" thickBot="1">
      <c r="B23" s="4">
        <v>16</v>
      </c>
      <c r="C23" s="5">
        <v>153</v>
      </c>
      <c r="D23" s="5">
        <v>119</v>
      </c>
      <c r="E23" s="12" t="s">
        <v>41</v>
      </c>
    </row>
    <row r="24" spans="2:5" ht="15.75" thickBot="1">
      <c r="B24" s="4">
        <v>17</v>
      </c>
      <c r="C24" s="5">
        <v>17</v>
      </c>
      <c r="D24" s="5">
        <v>17</v>
      </c>
      <c r="E24" s="12" t="s">
        <v>34</v>
      </c>
    </row>
    <row r="25" spans="2:5" ht="15.75" thickBot="1">
      <c r="B25" s="7">
        <f>C25+D25</f>
        <v>2686</v>
      </c>
      <c r="C25" s="8">
        <f>SUM(C3:C24)</f>
        <v>1785</v>
      </c>
      <c r="D25" s="8">
        <f>SUM(D3:D24)</f>
        <v>901</v>
      </c>
      <c r="E25" s="13" t="s">
        <v>35</v>
      </c>
    </row>
  </sheetData>
  <mergeCells count="7">
    <mergeCell ref="H7:N7"/>
    <mergeCell ref="H8:N8"/>
    <mergeCell ref="H1:O1"/>
    <mergeCell ref="H3:N3"/>
    <mergeCell ref="H4:N4"/>
    <mergeCell ref="H5:N5"/>
    <mergeCell ref="H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H8" sqref="H8:N8"/>
    </sheetView>
  </sheetViews>
  <sheetFormatPr defaultColWidth="9.140625" defaultRowHeight="15"/>
  <cols>
    <col min="1" max="1" width="9.140625" style="1"/>
    <col min="2" max="2" width="24.85546875" style="3" customWidth="1"/>
    <col min="3" max="3" width="12.140625" style="1" customWidth="1"/>
    <col min="4" max="4" width="11.28515625" style="1" customWidth="1"/>
    <col min="5" max="5" width="24.5703125" style="1" customWidth="1"/>
    <col min="6" max="6" width="9.140625" style="1"/>
    <col min="7" max="16384" width="9.140625" style="2"/>
  </cols>
  <sheetData>
    <row r="1" spans="2:15" ht="15.75" thickBot="1"/>
    <row r="2" spans="2:15" ht="15.75" thickBot="1">
      <c r="B2" s="9" t="s">
        <v>2</v>
      </c>
      <c r="C2" s="10" t="s">
        <v>3</v>
      </c>
      <c r="D2" s="10" t="s">
        <v>4</v>
      </c>
      <c r="E2" s="11" t="s">
        <v>5</v>
      </c>
      <c r="H2" s="226" t="s">
        <v>48</v>
      </c>
      <c r="I2" s="226"/>
      <c r="J2" s="226"/>
      <c r="K2" s="226"/>
      <c r="L2" s="226"/>
      <c r="M2" s="226"/>
      <c r="N2" s="226"/>
      <c r="O2" s="226"/>
    </row>
    <row r="3" spans="2:15" ht="15.75" thickBot="1">
      <c r="B3" s="4">
        <v>0</v>
      </c>
      <c r="C3" s="5">
        <v>306</v>
      </c>
      <c r="D3" s="6"/>
      <c r="E3" s="12" t="s">
        <v>6</v>
      </c>
      <c r="H3" s="226" t="s">
        <v>38</v>
      </c>
      <c r="I3" s="226"/>
      <c r="J3" s="226"/>
      <c r="K3" s="226"/>
      <c r="L3" s="226"/>
      <c r="M3" s="226"/>
      <c r="N3" s="226"/>
      <c r="O3">
        <v>1</v>
      </c>
    </row>
    <row r="4" spans="2:15" ht="15.75" thickBot="1">
      <c r="B4" s="4">
        <v>1</v>
      </c>
      <c r="C4" s="5">
        <v>51</v>
      </c>
      <c r="D4" s="5" t="s">
        <v>1</v>
      </c>
      <c r="E4" s="12" t="s">
        <v>7</v>
      </c>
      <c r="H4" s="226" t="s">
        <v>36</v>
      </c>
      <c r="I4" s="226"/>
      <c r="J4" s="226"/>
      <c r="K4" s="226"/>
      <c r="L4" s="226"/>
      <c r="M4" s="226"/>
      <c r="N4" s="226"/>
      <c r="O4">
        <v>2</v>
      </c>
    </row>
    <row r="5" spans="2:15" ht="15.75" thickBot="1">
      <c r="B5" s="4">
        <v>2</v>
      </c>
      <c r="C5" s="5">
        <v>85</v>
      </c>
      <c r="D5" s="6"/>
      <c r="E5" s="12" t="s">
        <v>8</v>
      </c>
      <c r="H5" s="226" t="s">
        <v>37</v>
      </c>
      <c r="I5" s="226"/>
      <c r="J5" s="226"/>
      <c r="K5" s="226"/>
      <c r="L5" s="226"/>
      <c r="M5" s="226"/>
      <c r="N5" s="226"/>
      <c r="O5">
        <v>3</v>
      </c>
    </row>
    <row r="6" spans="2:15" ht="15.75" thickBot="1">
      <c r="B6" s="4">
        <v>3</v>
      </c>
      <c r="C6" s="5">
        <v>68</v>
      </c>
      <c r="D6" s="6"/>
      <c r="E6" s="12" t="s">
        <v>20</v>
      </c>
      <c r="H6" s="226" t="s">
        <v>49</v>
      </c>
      <c r="I6" s="226"/>
      <c r="J6" s="226"/>
      <c r="K6" s="226"/>
      <c r="L6" s="226"/>
      <c r="M6" s="226"/>
      <c r="N6" s="226"/>
      <c r="O6">
        <v>4</v>
      </c>
    </row>
    <row r="7" spans="2:15" ht="15.75" thickBot="1">
      <c r="B7" s="4">
        <v>4</v>
      </c>
      <c r="C7" s="5">
        <v>68</v>
      </c>
      <c r="D7" s="5">
        <v>34</v>
      </c>
      <c r="E7" s="12" t="s">
        <v>42</v>
      </c>
      <c r="H7" s="226" t="s">
        <v>39</v>
      </c>
      <c r="I7" s="226"/>
      <c r="J7" s="226"/>
      <c r="K7" s="226"/>
      <c r="L7" s="226"/>
      <c r="M7" s="226"/>
      <c r="N7" s="226"/>
      <c r="O7">
        <v>5</v>
      </c>
    </row>
    <row r="8" spans="2:15" ht="15.75" thickBot="1">
      <c r="B8" s="4">
        <v>5</v>
      </c>
      <c r="C8" s="5">
        <v>34</v>
      </c>
      <c r="D8" s="5" t="s">
        <v>1</v>
      </c>
      <c r="E8" s="12" t="s">
        <v>10</v>
      </c>
      <c r="H8" s="226" t="s">
        <v>40</v>
      </c>
      <c r="I8" s="226"/>
      <c r="J8" s="226"/>
      <c r="K8" s="226"/>
      <c r="L8" s="226"/>
      <c r="M8" s="226"/>
      <c r="N8" s="226"/>
      <c r="O8"/>
    </row>
    <row r="9" spans="2:15" ht="15.75" thickBot="1">
      <c r="B9" s="4">
        <v>6</v>
      </c>
      <c r="C9" s="5">
        <v>68</v>
      </c>
      <c r="D9" s="5">
        <v>34</v>
      </c>
      <c r="E9" s="12" t="s">
        <v>22</v>
      </c>
    </row>
    <row r="10" spans="2:15" ht="15.75" thickBot="1">
      <c r="B10" s="4">
        <v>6</v>
      </c>
      <c r="C10" s="5">
        <v>68</v>
      </c>
      <c r="D10" s="5">
        <v>34</v>
      </c>
      <c r="E10" s="12" t="s">
        <v>23</v>
      </c>
    </row>
    <row r="11" spans="2:15" ht="15.75" thickBot="1">
      <c r="B11" s="4">
        <v>7</v>
      </c>
      <c r="C11" s="5">
        <v>51</v>
      </c>
      <c r="D11" s="5">
        <v>68</v>
      </c>
      <c r="E11" s="12" t="s">
        <v>24</v>
      </c>
    </row>
    <row r="12" spans="2:15" ht="15.75" thickBot="1">
      <c r="B12" s="4">
        <v>7</v>
      </c>
      <c r="C12" s="5">
        <v>85</v>
      </c>
      <c r="D12" s="5">
        <v>51</v>
      </c>
      <c r="E12" s="12" t="s">
        <v>25</v>
      </c>
    </row>
    <row r="13" spans="2:15" ht="15.75" thickBot="1">
      <c r="B13" s="4">
        <v>7</v>
      </c>
      <c r="C13" s="5">
        <v>85</v>
      </c>
      <c r="D13" s="5">
        <v>51</v>
      </c>
      <c r="E13" s="12" t="s">
        <v>26</v>
      </c>
    </row>
    <row r="14" spans="2:15" ht="15.75" thickBot="1">
      <c r="B14" s="4">
        <v>7</v>
      </c>
      <c r="C14" s="5" t="s">
        <v>1</v>
      </c>
      <c r="D14" s="5">
        <v>102</v>
      </c>
      <c r="E14" s="12" t="s">
        <v>27</v>
      </c>
    </row>
    <row r="15" spans="2:15" ht="15.75" thickBot="1">
      <c r="B15" s="4">
        <v>8</v>
      </c>
      <c r="C15" s="5">
        <v>68</v>
      </c>
      <c r="D15" s="5" t="s">
        <v>1</v>
      </c>
      <c r="E15" s="12" t="s">
        <v>12</v>
      </c>
    </row>
    <row r="16" spans="2:15" ht="15.75" thickBot="1">
      <c r="B16" s="4">
        <v>9</v>
      </c>
      <c r="C16" s="5">
        <v>34</v>
      </c>
      <c r="D16" s="5" t="s">
        <v>1</v>
      </c>
      <c r="E16" s="12" t="s">
        <v>13</v>
      </c>
    </row>
    <row r="17" spans="2:5" ht="15.75" thickBot="1">
      <c r="B17" s="4">
        <v>10</v>
      </c>
      <c r="C17" s="5">
        <v>34</v>
      </c>
      <c r="D17" s="5" t="s">
        <v>1</v>
      </c>
      <c r="E17" s="12" t="s">
        <v>14</v>
      </c>
    </row>
    <row r="18" spans="2:5" ht="15.75" thickBot="1">
      <c r="B18" s="4">
        <v>12</v>
      </c>
      <c r="C18" s="5">
        <v>68</v>
      </c>
      <c r="D18" s="5" t="s">
        <v>1</v>
      </c>
      <c r="E18" s="12" t="s">
        <v>43</v>
      </c>
    </row>
    <row r="19" spans="2:5" ht="15.75" thickBot="1">
      <c r="B19" s="4">
        <v>12</v>
      </c>
      <c r="C19" s="5">
        <v>153</v>
      </c>
      <c r="D19" s="5">
        <v>119</v>
      </c>
      <c r="E19" s="12" t="s">
        <v>44</v>
      </c>
    </row>
    <row r="20" spans="2:5" ht="15.75" thickBot="1">
      <c r="B20" s="4">
        <v>12</v>
      </c>
      <c r="C20" s="5">
        <v>153</v>
      </c>
      <c r="D20" s="5">
        <v>119</v>
      </c>
      <c r="E20" s="12" t="s">
        <v>45</v>
      </c>
    </row>
    <row r="21" spans="2:5" ht="15.75" thickBot="1">
      <c r="B21" s="4">
        <v>12</v>
      </c>
      <c r="C21" s="5">
        <v>85</v>
      </c>
      <c r="D21" s="5">
        <v>85</v>
      </c>
      <c r="E21" s="12" t="s">
        <v>46</v>
      </c>
    </row>
    <row r="22" spans="2:5" ht="15.75" thickBot="1">
      <c r="B22" s="4">
        <v>12</v>
      </c>
      <c r="C22" s="5">
        <v>68</v>
      </c>
      <c r="D22" s="5">
        <v>85</v>
      </c>
      <c r="E22" s="12" t="s">
        <v>47</v>
      </c>
    </row>
    <row r="23" spans="2:5" ht="15.75" thickBot="1">
      <c r="B23" s="4">
        <v>15</v>
      </c>
      <c r="C23" s="5">
        <v>153</v>
      </c>
      <c r="D23" s="5">
        <v>119</v>
      </c>
      <c r="E23" s="12" t="s">
        <v>33</v>
      </c>
    </row>
    <row r="24" spans="2:5" ht="15.75" thickBot="1">
      <c r="B24" s="7">
        <f>C24+D24</f>
        <v>2686</v>
      </c>
      <c r="C24" s="8">
        <f>SUM(C3:C23)</f>
        <v>1785</v>
      </c>
      <c r="D24" s="8">
        <f>SUM(D3:D23)</f>
        <v>901</v>
      </c>
      <c r="E24" s="13" t="s">
        <v>35</v>
      </c>
    </row>
  </sheetData>
  <mergeCells count="7">
    <mergeCell ref="H8:N8"/>
    <mergeCell ref="H2:O2"/>
    <mergeCell ref="H3:N3"/>
    <mergeCell ref="H4:N4"/>
    <mergeCell ref="H5:N5"/>
    <mergeCell ref="H6:N6"/>
    <mergeCell ref="H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77"/>
  <sheetViews>
    <sheetView zoomScale="120" zoomScaleNormal="120" workbookViewId="0">
      <selection activeCell="B1" sqref="B1"/>
    </sheetView>
  </sheetViews>
  <sheetFormatPr defaultColWidth="9.140625" defaultRowHeight="15"/>
  <cols>
    <col min="1" max="1" width="4.7109375" style="85" customWidth="1"/>
    <col min="2" max="2" width="33.28515625" style="104" customWidth="1"/>
    <col min="3" max="3" width="7" style="85" customWidth="1"/>
    <col min="4" max="4" width="10.28515625" style="85" customWidth="1"/>
    <col min="5" max="5" width="4" style="85" customWidth="1"/>
    <col min="6" max="16384" width="9.140625" style="85"/>
  </cols>
  <sheetData>
    <row r="2" spans="1:5">
      <c r="A2" s="85">
        <f>IF(E2=1,1,2)</f>
        <v>1</v>
      </c>
      <c r="B2" s="94" t="s">
        <v>196</v>
      </c>
      <c r="C2" s="95" t="s">
        <v>197</v>
      </c>
      <c r="D2" s="95" t="s">
        <v>198</v>
      </c>
      <c r="E2" s="96">
        <v>1</v>
      </c>
    </row>
    <row r="3" spans="1:5" s="104" customFormat="1" ht="63.75" customHeight="1">
      <c r="A3" s="104">
        <v>1</v>
      </c>
      <c r="B3" s="97" t="s">
        <v>199</v>
      </c>
      <c r="C3" s="16" t="s">
        <v>59</v>
      </c>
      <c r="D3" s="16" t="s">
        <v>60</v>
      </c>
      <c r="E3" s="16" t="s">
        <v>200</v>
      </c>
    </row>
    <row r="4" spans="1:5" ht="20.100000000000001" customHeight="1">
      <c r="A4" s="85">
        <f>IF(E4=1,1,2)</f>
        <v>1</v>
      </c>
      <c r="B4" s="99" t="str">
        <f>'B1-1'!A2</f>
        <v xml:space="preserve">فيزيک </v>
      </c>
      <c r="C4" s="100">
        <v>5</v>
      </c>
      <c r="D4" s="101">
        <v>85</v>
      </c>
      <c r="E4" s="102">
        <v>1</v>
      </c>
    </row>
    <row r="5" spans="1:5" ht="20.100000000000001" customHeight="1">
      <c r="A5" s="85">
        <f t="shared" ref="A5:A54" si="0">IF(E5=1,1,2)</f>
        <v>1</v>
      </c>
      <c r="B5" s="99" t="str">
        <f>'B1-1'!A3</f>
        <v>رياضي</v>
      </c>
      <c r="C5" s="100">
        <v>4</v>
      </c>
      <c r="D5" s="101">
        <v>68</v>
      </c>
      <c r="E5" s="102">
        <v>1</v>
      </c>
    </row>
    <row r="6" spans="1:5" ht="20.100000000000001" customHeight="1">
      <c r="A6" s="85">
        <f t="shared" si="0"/>
        <v>2</v>
      </c>
      <c r="B6" s="99" t="str">
        <f>'B1-1'!A4</f>
        <v>علم مواد (1)</v>
      </c>
      <c r="C6" s="100">
        <v>4</v>
      </c>
      <c r="D6" s="101">
        <v>68</v>
      </c>
      <c r="E6" s="102"/>
    </row>
    <row r="7" spans="1:5" ht="20.100000000000001" customHeight="1">
      <c r="A7" s="85">
        <f t="shared" si="0"/>
        <v>1</v>
      </c>
      <c r="B7" s="99" t="str">
        <f>'B1-1'!A5</f>
        <v>مبانی الکتریسیسته و مدارهای DC</v>
      </c>
      <c r="C7" s="100">
        <v>2</v>
      </c>
      <c r="D7" s="101">
        <v>34</v>
      </c>
      <c r="E7" s="102">
        <v>1</v>
      </c>
    </row>
    <row r="8" spans="1:5" ht="20.100000000000001" customHeight="1">
      <c r="A8" s="85">
        <f t="shared" si="0"/>
        <v>1</v>
      </c>
      <c r="B8" s="99" t="str">
        <f>'B1-1'!A6</f>
        <v>زبان (1)</v>
      </c>
      <c r="C8" s="100">
        <v>6</v>
      </c>
      <c r="D8" s="101">
        <v>102</v>
      </c>
      <c r="E8" s="102">
        <v>1</v>
      </c>
    </row>
    <row r="9" spans="1:5" ht="20.100000000000001" customHeight="1">
      <c r="A9" s="85">
        <f t="shared" si="0"/>
        <v>1</v>
      </c>
      <c r="B9" s="99" t="str">
        <f>'B1-1'!A7</f>
        <v>نقشه کشي صنعتی (1)</v>
      </c>
      <c r="C9" s="100">
        <v>3</v>
      </c>
      <c r="D9" s="101">
        <v>51</v>
      </c>
      <c r="E9" s="102">
        <v>1</v>
      </c>
    </row>
    <row r="10" spans="1:5" ht="20.100000000000001" customHeight="1">
      <c r="A10" s="85">
        <f t="shared" si="0"/>
        <v>2</v>
      </c>
      <c r="B10" s="99" t="str">
        <f>'B1-1'!A8</f>
        <v>زبان تخصصی تعمیر و نگهداری</v>
      </c>
      <c r="C10" s="100">
        <v>4</v>
      </c>
      <c r="D10" s="101">
        <v>68</v>
      </c>
      <c r="E10" s="102"/>
    </row>
    <row r="11" spans="1:5" ht="20.100000000000001" customHeight="1">
      <c r="A11" s="85">
        <f t="shared" si="0"/>
        <v>2</v>
      </c>
      <c r="B11" s="99" t="str">
        <f>'B1-1'!A9</f>
        <v>مدار منطقی</v>
      </c>
      <c r="C11" s="100">
        <v>4</v>
      </c>
      <c r="D11" s="101">
        <v>68</v>
      </c>
      <c r="E11" s="102"/>
    </row>
    <row r="12" spans="1:5" ht="20.100000000000001" customHeight="1">
      <c r="A12" s="85">
        <f t="shared" si="0"/>
        <v>2</v>
      </c>
      <c r="B12" s="99" t="str">
        <f>'B1-1'!A10</f>
        <v>علم مواد (2)</v>
      </c>
      <c r="C12" s="100">
        <v>3</v>
      </c>
      <c r="D12" s="101">
        <v>51</v>
      </c>
      <c r="E12" s="102"/>
    </row>
    <row r="13" spans="1:5" ht="20.100000000000001" customHeight="1">
      <c r="A13" s="85">
        <f t="shared" si="0"/>
        <v>2</v>
      </c>
      <c r="B13" s="99" t="str">
        <f>'B1-1'!A11</f>
        <v>آئروديناميک</v>
      </c>
      <c r="C13" s="100">
        <v>4</v>
      </c>
      <c r="D13" s="101">
        <v>68</v>
      </c>
      <c r="E13" s="102"/>
    </row>
    <row r="14" spans="1:5" ht="20.100000000000001" customHeight="1">
      <c r="A14" s="85">
        <f t="shared" si="0"/>
        <v>2</v>
      </c>
      <c r="B14" s="99" t="str">
        <f>'B1-1'!A12</f>
        <v>زبان (2)</v>
      </c>
      <c r="C14" s="100">
        <v>6</v>
      </c>
      <c r="D14" s="101">
        <v>102</v>
      </c>
      <c r="E14" s="102"/>
    </row>
    <row r="15" spans="1:5" ht="20.100000000000001" customHeight="1">
      <c r="A15" s="85">
        <f t="shared" si="0"/>
        <v>2</v>
      </c>
      <c r="B15" s="99" t="str">
        <f>'B1-1'!A13</f>
        <v>مدارهای AC و مبانی الکترونیک</v>
      </c>
      <c r="C15" s="100">
        <v>4</v>
      </c>
      <c r="D15" s="101">
        <v>68</v>
      </c>
      <c r="E15" s="102"/>
    </row>
    <row r="16" spans="1:5" ht="20.100000000000001" customHeight="1">
      <c r="A16" s="85">
        <f t="shared" si="0"/>
        <v>2</v>
      </c>
      <c r="B16" s="99" t="str">
        <f>'B1-1'!A14</f>
        <v>تئوری کارگاه (1)</v>
      </c>
      <c r="C16" s="100">
        <v>3</v>
      </c>
      <c r="D16" s="101">
        <v>51</v>
      </c>
      <c r="E16" s="102"/>
    </row>
    <row r="17" spans="1:5" ht="20.100000000000001" customHeight="1">
      <c r="A17" s="85">
        <f t="shared" si="0"/>
        <v>2</v>
      </c>
      <c r="B17" s="99" t="str">
        <f>'B1-1'!A15</f>
        <v>موتور جت (1)</v>
      </c>
      <c r="C17" s="100">
        <v>5</v>
      </c>
      <c r="D17" s="101">
        <v>85</v>
      </c>
      <c r="E17" s="102"/>
    </row>
    <row r="18" spans="1:5" ht="20.100000000000001" customHeight="1">
      <c r="A18" s="85">
        <f t="shared" si="0"/>
        <v>2</v>
      </c>
      <c r="B18" s="99" t="str">
        <f>'B1-1'!A16</f>
        <v>آزمايشگاه تئوری کارگاه (1)</v>
      </c>
      <c r="C18" s="100">
        <v>2</v>
      </c>
      <c r="D18" s="101">
        <v>34</v>
      </c>
      <c r="E18" s="102"/>
    </row>
    <row r="19" spans="1:5" ht="20.100000000000001" customHeight="1">
      <c r="A19" s="85">
        <f t="shared" si="0"/>
        <v>2</v>
      </c>
      <c r="B19" s="99" t="str">
        <f>'B1-1'!A17</f>
        <v>تئوری کارگاه (2)</v>
      </c>
      <c r="C19" s="100">
        <v>4</v>
      </c>
      <c r="D19" s="101">
        <v>68</v>
      </c>
      <c r="E19" s="102"/>
    </row>
    <row r="20" spans="1:5" ht="20.100000000000001" customHeight="1">
      <c r="A20" s="85">
        <f t="shared" si="0"/>
        <v>2</v>
      </c>
      <c r="B20" s="99" t="str">
        <f>'B1-1'!A18</f>
        <v>سيستم های هواپيما (1)</v>
      </c>
      <c r="C20" s="100">
        <v>4</v>
      </c>
      <c r="D20" s="101">
        <v>68</v>
      </c>
      <c r="E20" s="102"/>
    </row>
    <row r="21" spans="1:5" ht="20.100000000000001" customHeight="1">
      <c r="A21" s="85">
        <f t="shared" si="0"/>
        <v>2</v>
      </c>
      <c r="B21" s="99" t="str">
        <f>'B1-1'!A19</f>
        <v>ساختمان هواپيما (1)</v>
      </c>
      <c r="C21" s="100">
        <v>4</v>
      </c>
      <c r="D21" s="101">
        <v>68</v>
      </c>
      <c r="E21" s="102"/>
    </row>
    <row r="22" spans="1:5" ht="20.100000000000001" customHeight="1">
      <c r="A22" s="85">
        <f t="shared" si="0"/>
        <v>2</v>
      </c>
      <c r="B22" s="99" t="str">
        <f>'B1-1'!A20</f>
        <v>کارگاه موتور جت (1)</v>
      </c>
      <c r="C22" s="100">
        <v>4</v>
      </c>
      <c r="D22" s="101">
        <v>68</v>
      </c>
      <c r="E22" s="102"/>
    </row>
    <row r="23" spans="1:5" ht="20.100000000000001" customHeight="1">
      <c r="A23" s="85">
        <f t="shared" si="0"/>
        <v>2</v>
      </c>
      <c r="B23" s="99" t="str">
        <f>'B1-1'!A21</f>
        <v>کارگاه سيستم های هواپيما(1)</v>
      </c>
      <c r="C23" s="100">
        <v>4</v>
      </c>
      <c r="D23" s="101">
        <v>68</v>
      </c>
      <c r="E23" s="102"/>
    </row>
    <row r="24" spans="1:5" ht="20.100000000000001" customHeight="1">
      <c r="A24" s="85">
        <f t="shared" si="0"/>
        <v>2</v>
      </c>
      <c r="B24" s="99" t="str">
        <f>'B1-1'!A22</f>
        <v>کارگاه ساختمان (1)</v>
      </c>
      <c r="C24" s="100">
        <v>4</v>
      </c>
      <c r="D24" s="101">
        <v>68</v>
      </c>
      <c r="E24" s="102"/>
    </row>
    <row r="25" spans="1:5" ht="20.100000000000001" customHeight="1">
      <c r="A25" s="85">
        <f t="shared" si="0"/>
        <v>2</v>
      </c>
      <c r="B25" s="99" t="str">
        <f>'B1-1'!A23</f>
        <v>سيستم های الکتريکیهواپيما</v>
      </c>
      <c r="C25" s="100">
        <v>4</v>
      </c>
      <c r="D25" s="101">
        <v>68</v>
      </c>
      <c r="E25" s="102"/>
    </row>
    <row r="26" spans="1:5" ht="20.100000000000001" customHeight="1">
      <c r="A26" s="85">
        <f t="shared" si="0"/>
        <v>2</v>
      </c>
      <c r="B26" s="99" t="str">
        <f>'B1-1'!A24</f>
        <v>آزمايشگاه تئوری کارگاه(2)</v>
      </c>
      <c r="C26" s="100">
        <v>2</v>
      </c>
      <c r="D26" s="101">
        <v>34</v>
      </c>
      <c r="E26" s="102"/>
    </row>
    <row r="27" spans="1:5" ht="20.100000000000001" customHeight="1">
      <c r="A27" s="85">
        <f t="shared" si="0"/>
        <v>2</v>
      </c>
      <c r="B27" s="99" t="str">
        <f>'B1-1'!A25</f>
        <v>آزمايشگاه علم مواد(1)</v>
      </c>
      <c r="C27" s="100">
        <v>2</v>
      </c>
      <c r="D27" s="101">
        <v>34</v>
      </c>
      <c r="E27" s="102"/>
    </row>
    <row r="28" spans="1:5" ht="20.100000000000001" customHeight="1">
      <c r="A28" s="85">
        <f t="shared" si="0"/>
        <v>2</v>
      </c>
      <c r="B28" s="99" t="str">
        <f>'B1-1'!A26</f>
        <v>موتور جت (2)</v>
      </c>
      <c r="C28" s="100">
        <v>4</v>
      </c>
      <c r="D28" s="101">
        <v>68</v>
      </c>
      <c r="E28" s="102"/>
    </row>
    <row r="29" spans="1:5" ht="20.100000000000001" customHeight="1">
      <c r="A29" s="85">
        <f t="shared" si="0"/>
        <v>2</v>
      </c>
      <c r="B29" s="99" t="str">
        <f>'B1-1'!A27</f>
        <v>سيستم های هواپيما (2)</v>
      </c>
      <c r="C29" s="100">
        <v>4</v>
      </c>
      <c r="D29" s="101">
        <v>68</v>
      </c>
      <c r="E29" s="102"/>
    </row>
    <row r="30" spans="1:5" ht="20.100000000000001" customHeight="1">
      <c r="A30" s="85">
        <f t="shared" si="0"/>
        <v>2</v>
      </c>
      <c r="B30" s="99" t="str">
        <f>'B1-1'!A28</f>
        <v>ساختمان هواپيما (2)</v>
      </c>
      <c r="C30" s="100">
        <v>4</v>
      </c>
      <c r="D30" s="101">
        <v>68</v>
      </c>
      <c r="E30" s="102"/>
    </row>
    <row r="31" spans="1:5" ht="20.100000000000001" customHeight="1">
      <c r="A31" s="85">
        <f t="shared" si="0"/>
        <v>2</v>
      </c>
      <c r="B31" s="99" t="str">
        <f>'B1-1'!A29</f>
        <v>زبان(3)</v>
      </c>
      <c r="C31" s="100">
        <v>6</v>
      </c>
      <c r="D31" s="101">
        <v>102</v>
      </c>
      <c r="E31" s="102"/>
    </row>
    <row r="32" spans="1:5" ht="20.100000000000001" customHeight="1">
      <c r="A32" s="85">
        <f t="shared" si="0"/>
        <v>1</v>
      </c>
      <c r="B32" s="99" t="str">
        <f>'B1-1'!A30</f>
        <v>نقشه کشي (2)</v>
      </c>
      <c r="C32" s="100">
        <v>3</v>
      </c>
      <c r="D32" s="101">
        <v>51</v>
      </c>
      <c r="E32" s="102">
        <v>1</v>
      </c>
    </row>
    <row r="33" spans="1:5" ht="20.100000000000001" customHeight="1">
      <c r="A33" s="85">
        <f t="shared" si="0"/>
        <v>2</v>
      </c>
      <c r="B33" s="99" t="str">
        <f>'B1-1'!A31</f>
        <v>عوامل انسانی</v>
      </c>
      <c r="C33" s="100">
        <v>2</v>
      </c>
      <c r="D33" s="101">
        <v>34</v>
      </c>
      <c r="E33" s="102"/>
    </row>
    <row r="34" spans="1:5" ht="20.100000000000001" customHeight="1">
      <c r="A34" s="85">
        <f t="shared" si="0"/>
        <v>2</v>
      </c>
      <c r="B34" s="99" t="str">
        <f>'B1-1'!A32</f>
        <v>مكانيك پرواز</v>
      </c>
      <c r="C34" s="100">
        <v>4</v>
      </c>
      <c r="D34" s="101">
        <v>68</v>
      </c>
      <c r="E34" s="102"/>
    </row>
    <row r="35" spans="1:5" ht="20.100000000000001" customHeight="1">
      <c r="A35" s="85">
        <f t="shared" si="0"/>
        <v>2</v>
      </c>
      <c r="B35" s="99" t="str">
        <f>'B1-1'!A33</f>
        <v>کارگاه سيستم های الکتريکی</v>
      </c>
      <c r="C35" s="100">
        <v>4</v>
      </c>
      <c r="D35" s="101">
        <v>68</v>
      </c>
      <c r="E35" s="102"/>
    </row>
    <row r="36" spans="1:5" ht="20.100000000000001" customHeight="1">
      <c r="A36" s="85">
        <f t="shared" si="0"/>
        <v>2</v>
      </c>
      <c r="B36" s="99" t="str">
        <f>'B1-1'!A34</f>
        <v>آلات دقيق هواپيما</v>
      </c>
      <c r="C36" s="100">
        <v>4</v>
      </c>
      <c r="D36" s="101">
        <v>68</v>
      </c>
      <c r="E36" s="102"/>
    </row>
    <row r="37" spans="1:5" ht="20.100000000000001" customHeight="1">
      <c r="A37" s="85">
        <f t="shared" si="0"/>
        <v>2</v>
      </c>
      <c r="B37" s="99" t="str">
        <f>'B1-1'!A35</f>
        <v>آزمايشگاه علم مواد(2)</v>
      </c>
      <c r="C37" s="100">
        <v>2</v>
      </c>
      <c r="D37" s="101">
        <v>34</v>
      </c>
      <c r="E37" s="102"/>
    </row>
    <row r="38" spans="1:5" ht="20.100000000000001" customHeight="1">
      <c r="A38" s="85">
        <f t="shared" si="0"/>
        <v>2</v>
      </c>
      <c r="B38" s="99" t="str">
        <f>'B1-1'!A36</f>
        <v>مقررات هواپيمايی</v>
      </c>
      <c r="C38" s="100">
        <v>2</v>
      </c>
      <c r="D38" s="101">
        <v>34</v>
      </c>
      <c r="E38" s="102"/>
    </row>
    <row r="39" spans="1:5" ht="20.100000000000001" customHeight="1">
      <c r="A39" s="85">
        <f t="shared" si="0"/>
        <v>1</v>
      </c>
      <c r="B39" s="99" t="str">
        <f>'B1-1'!A37</f>
        <v>کارگاه فلزکاری و جوشکاری</v>
      </c>
      <c r="C39" s="100">
        <v>6</v>
      </c>
      <c r="D39" s="101">
        <v>102</v>
      </c>
      <c r="E39" s="102">
        <v>1</v>
      </c>
    </row>
    <row r="40" spans="1:5" ht="20.100000000000001" customHeight="1">
      <c r="A40" s="85">
        <f t="shared" si="0"/>
        <v>2</v>
      </c>
      <c r="B40" s="99" t="str">
        <f>'B1-1'!A38</f>
        <v>کارگاه موتور جت (2)</v>
      </c>
      <c r="C40" s="100">
        <v>3</v>
      </c>
      <c r="D40" s="101">
        <v>51</v>
      </c>
      <c r="E40" s="102"/>
    </row>
    <row r="41" spans="1:5" ht="20.100000000000001" customHeight="1">
      <c r="A41" s="85">
        <f t="shared" si="0"/>
        <v>2</v>
      </c>
      <c r="B41" s="99" t="str">
        <f>'B1-1'!A39</f>
        <v>کارگاه سيستم های هواپيما(2)</v>
      </c>
      <c r="C41" s="100">
        <v>3</v>
      </c>
      <c r="D41" s="101">
        <v>51</v>
      </c>
      <c r="E41" s="102"/>
    </row>
    <row r="42" spans="1:5" ht="20.100000000000001" customHeight="1">
      <c r="A42" s="85">
        <f t="shared" si="0"/>
        <v>2</v>
      </c>
      <c r="B42" s="99" t="str">
        <f>'B1-1'!A40</f>
        <v>کارگاه ساختمان (2)</v>
      </c>
      <c r="C42" s="100">
        <v>3</v>
      </c>
      <c r="D42" s="101">
        <v>51</v>
      </c>
      <c r="E42" s="102"/>
    </row>
    <row r="43" spans="1:5" ht="20.100000000000001" customHeight="1">
      <c r="A43" s="85">
        <f t="shared" si="0"/>
        <v>2</v>
      </c>
      <c r="B43" s="99" t="str">
        <f>'B1-1'!A41</f>
        <v>كارگاه آلات دقيق هواپيما</v>
      </c>
      <c r="C43" s="100">
        <v>4</v>
      </c>
      <c r="D43" s="101">
        <v>68</v>
      </c>
      <c r="E43" s="102"/>
    </row>
    <row r="44" spans="1:5" ht="20.100000000000001" customHeight="1">
      <c r="A44" s="85">
        <f t="shared" si="0"/>
        <v>2</v>
      </c>
      <c r="B44" s="99" t="str">
        <f>'B1-1'!A42</f>
        <v>تئوری ملخ</v>
      </c>
      <c r="C44" s="100">
        <v>1</v>
      </c>
      <c r="D44" s="101">
        <v>17</v>
      </c>
      <c r="E44" s="102"/>
    </row>
    <row r="45" spans="1:5" ht="20.100000000000001" customHeight="1">
      <c r="A45" s="85">
        <f t="shared" si="0"/>
        <v>2</v>
      </c>
      <c r="B45" s="99" t="str">
        <f>'B1-1'!A43</f>
        <v>كارگاه ملخ</v>
      </c>
      <c r="C45" s="100">
        <v>1</v>
      </c>
      <c r="D45" s="101">
        <v>17</v>
      </c>
      <c r="E45" s="102"/>
    </row>
    <row r="46" spans="1:5" ht="20.100000000000001" customHeight="1">
      <c r="A46" s="85">
        <f t="shared" si="0"/>
        <v>2</v>
      </c>
      <c r="B46" s="99" t="str">
        <f>'B1-1'!A44</f>
        <v>كارگاه تراشكاري</v>
      </c>
      <c r="C46" s="18">
        <v>3</v>
      </c>
      <c r="D46" s="102">
        <v>51</v>
      </c>
      <c r="E46" s="102"/>
    </row>
    <row r="47" spans="1:5" ht="20.100000000000001" customHeight="1">
      <c r="A47" s="85">
        <f t="shared" si="0"/>
        <v>2</v>
      </c>
      <c r="B47" s="99" t="str">
        <f>'B1-1'!A45</f>
        <v>آزمايشگاه مدار هاي DC</v>
      </c>
      <c r="C47" s="18">
        <v>2</v>
      </c>
      <c r="D47" s="102">
        <v>34</v>
      </c>
      <c r="E47" s="102"/>
    </row>
    <row r="48" spans="1:5" ht="20.100000000000001" customHeight="1">
      <c r="A48" s="85">
        <f t="shared" si="0"/>
        <v>2</v>
      </c>
      <c r="B48" s="99" t="str">
        <f>'B1-1'!A46</f>
        <v>آزمايشگاه مدارهاي AC و مباني الكترونيك</v>
      </c>
      <c r="C48" s="18">
        <v>2</v>
      </c>
      <c r="D48" s="102">
        <v>34</v>
      </c>
      <c r="E48" s="102"/>
    </row>
    <row r="49" spans="1:5" ht="20.100000000000001" customHeight="1">
      <c r="A49" s="85">
        <f t="shared" si="0"/>
        <v>2</v>
      </c>
      <c r="B49" s="103"/>
      <c r="C49" s="90"/>
      <c r="D49" s="91"/>
      <c r="E49" s="91"/>
    </row>
    <row r="50" spans="1:5" ht="20.100000000000001" customHeight="1">
      <c r="A50" s="85">
        <f t="shared" si="0"/>
        <v>2</v>
      </c>
      <c r="B50" s="103"/>
      <c r="C50" s="90"/>
      <c r="D50" s="91"/>
      <c r="E50" s="91"/>
    </row>
    <row r="51" spans="1:5" ht="20.100000000000001" customHeight="1">
      <c r="A51" s="85">
        <f t="shared" si="0"/>
        <v>2</v>
      </c>
      <c r="B51" s="103"/>
      <c r="C51" s="90"/>
      <c r="D51" s="91"/>
      <c r="E51" s="91"/>
    </row>
    <row r="52" spans="1:5" ht="20.100000000000001" customHeight="1">
      <c r="A52" s="85">
        <f t="shared" si="0"/>
        <v>2</v>
      </c>
      <c r="B52" s="103"/>
      <c r="C52" s="90"/>
      <c r="D52" s="91"/>
      <c r="E52" s="91"/>
    </row>
    <row r="53" spans="1:5" ht="20.100000000000001" customHeight="1">
      <c r="A53" s="85">
        <f t="shared" si="0"/>
        <v>2</v>
      </c>
      <c r="B53" s="103"/>
      <c r="C53" s="90"/>
      <c r="D53" s="91"/>
      <c r="E53" s="91"/>
    </row>
    <row r="54" spans="1:5" ht="20.100000000000001" customHeight="1">
      <c r="A54" s="85">
        <f t="shared" si="0"/>
        <v>2</v>
      </c>
      <c r="B54" s="103"/>
      <c r="C54" s="90"/>
      <c r="D54" s="91"/>
      <c r="E54" s="91"/>
    </row>
    <row r="55" spans="1:5" ht="20.100000000000001" customHeight="1">
      <c r="A55" s="85">
        <v>1</v>
      </c>
      <c r="B55" s="103" t="s">
        <v>201</v>
      </c>
      <c r="C55" s="90"/>
      <c r="D55" s="91">
        <f>SUM(E4:E54)</f>
        <v>7</v>
      </c>
      <c r="E55" s="91"/>
    </row>
    <row r="56" spans="1:5" ht="20.100000000000001" customHeight="1">
      <c r="A56" s="85">
        <v>1</v>
      </c>
      <c r="B56" s="104" t="s">
        <v>202</v>
      </c>
      <c r="D56" s="85">
        <f>SUMPRODUCT(D4:D54,E4:E54)</f>
        <v>493</v>
      </c>
    </row>
    <row r="57" spans="1:5" ht="20.100000000000001" customHeight="1">
      <c r="A57" s="85">
        <v>1</v>
      </c>
      <c r="B57" s="104" t="s">
        <v>203</v>
      </c>
      <c r="D57" s="85">
        <f>SUM(D4:D54)</f>
        <v>2686</v>
      </c>
    </row>
    <row r="58" spans="1:5" ht="20.100000000000001" customHeight="1">
      <c r="A58" s="85">
        <v>1</v>
      </c>
      <c r="B58" s="104" t="s">
        <v>204</v>
      </c>
      <c r="D58" s="85">
        <f>D57-D56</f>
        <v>2193</v>
      </c>
    </row>
    <row r="59" spans="1:5" ht="20.100000000000001" customHeight="1">
      <c r="A59" s="85">
        <v>1</v>
      </c>
      <c r="B59" s="94" t="s">
        <v>205</v>
      </c>
      <c r="C59" s="95" t="s">
        <v>197</v>
      </c>
      <c r="D59" s="95" t="s">
        <v>198</v>
      </c>
      <c r="E59" s="96"/>
    </row>
    <row r="60" spans="1:5" ht="58.5" customHeight="1">
      <c r="A60" s="85">
        <v>1</v>
      </c>
      <c r="B60" s="97" t="s">
        <v>199</v>
      </c>
      <c r="C60" s="98" t="s">
        <v>59</v>
      </c>
      <c r="D60" s="98" t="s">
        <v>60</v>
      </c>
      <c r="E60" s="98" t="s">
        <v>200</v>
      </c>
    </row>
    <row r="61" spans="1:5" ht="20.100000000000001" customHeight="1">
      <c r="A61" s="85">
        <f t="shared" ref="A61:A111" si="1">IF(E61=1,1,2)</f>
        <v>1</v>
      </c>
      <c r="B61" s="99" t="str">
        <f>'B1-1'!A2</f>
        <v xml:space="preserve">فيزيک </v>
      </c>
      <c r="C61" s="100">
        <v>5</v>
      </c>
      <c r="D61" s="101">
        <v>85</v>
      </c>
      <c r="E61" s="102">
        <v>1</v>
      </c>
    </row>
    <row r="62" spans="1:5" ht="20.100000000000001" customHeight="1">
      <c r="A62" s="85">
        <f t="shared" si="1"/>
        <v>1</v>
      </c>
      <c r="B62" s="99" t="str">
        <f>'B1-1'!A3</f>
        <v>رياضي</v>
      </c>
      <c r="C62" s="100">
        <v>4</v>
      </c>
      <c r="D62" s="101">
        <v>68</v>
      </c>
      <c r="E62" s="102">
        <v>1</v>
      </c>
    </row>
    <row r="63" spans="1:5" ht="20.100000000000001" customHeight="1">
      <c r="A63" s="85">
        <f t="shared" si="1"/>
        <v>2</v>
      </c>
      <c r="B63" s="99" t="str">
        <f>'B1-1'!A4</f>
        <v>علم مواد (1)</v>
      </c>
      <c r="C63" s="100">
        <v>4</v>
      </c>
      <c r="D63" s="101">
        <v>68</v>
      </c>
      <c r="E63" s="102"/>
    </row>
    <row r="64" spans="1:5" ht="20.100000000000001" customHeight="1">
      <c r="A64" s="85">
        <f t="shared" si="1"/>
        <v>1</v>
      </c>
      <c r="B64" s="99" t="str">
        <f>'B1-1'!A5</f>
        <v>مبانی الکتریسیسته و مدارهای DC</v>
      </c>
      <c r="C64" s="100">
        <v>2</v>
      </c>
      <c r="D64" s="101">
        <v>34</v>
      </c>
      <c r="E64" s="102">
        <v>1</v>
      </c>
    </row>
    <row r="65" spans="1:5" ht="20.100000000000001" customHeight="1">
      <c r="A65" s="85">
        <f t="shared" si="1"/>
        <v>1</v>
      </c>
      <c r="B65" s="99" t="str">
        <f>'B1-1'!A6</f>
        <v>زبان (1)</v>
      </c>
      <c r="C65" s="100">
        <v>6</v>
      </c>
      <c r="D65" s="101">
        <v>102</v>
      </c>
      <c r="E65" s="102">
        <v>1</v>
      </c>
    </row>
    <row r="66" spans="1:5" ht="20.100000000000001" customHeight="1">
      <c r="A66" s="85">
        <f t="shared" si="1"/>
        <v>1</v>
      </c>
      <c r="B66" s="99" t="str">
        <f>'B1-1'!A7</f>
        <v>نقشه کشي صنعتی (1)</v>
      </c>
      <c r="C66" s="100">
        <v>3</v>
      </c>
      <c r="D66" s="101">
        <v>51</v>
      </c>
      <c r="E66" s="102">
        <v>1</v>
      </c>
    </row>
    <row r="67" spans="1:5" ht="20.100000000000001" customHeight="1">
      <c r="A67" s="85">
        <f t="shared" si="1"/>
        <v>2</v>
      </c>
      <c r="B67" s="99" t="str">
        <f>'B1-1'!A8</f>
        <v>زبان تخصصی تعمیر و نگهداری</v>
      </c>
      <c r="C67" s="100">
        <v>4</v>
      </c>
      <c r="D67" s="101">
        <v>68</v>
      </c>
      <c r="E67" s="102"/>
    </row>
    <row r="68" spans="1:5" ht="20.100000000000001" customHeight="1">
      <c r="A68" s="85">
        <f t="shared" si="1"/>
        <v>2</v>
      </c>
      <c r="B68" s="99" t="str">
        <f>'B1-1'!A9</f>
        <v>مدار منطقی</v>
      </c>
      <c r="C68" s="100">
        <v>4</v>
      </c>
      <c r="D68" s="101">
        <v>68</v>
      </c>
      <c r="E68" s="102"/>
    </row>
    <row r="69" spans="1:5" ht="20.100000000000001" customHeight="1">
      <c r="A69" s="85">
        <f t="shared" si="1"/>
        <v>2</v>
      </c>
      <c r="B69" s="99" t="str">
        <f>'B1-1'!A10</f>
        <v>علم مواد (2)</v>
      </c>
      <c r="C69" s="100">
        <v>3</v>
      </c>
      <c r="D69" s="101">
        <v>51</v>
      </c>
      <c r="E69" s="102"/>
    </row>
    <row r="70" spans="1:5" ht="20.100000000000001" customHeight="1">
      <c r="A70" s="85">
        <f t="shared" si="1"/>
        <v>2</v>
      </c>
      <c r="B70" s="99" t="str">
        <f>'B1-1'!A11</f>
        <v>آئروديناميک</v>
      </c>
      <c r="C70" s="100">
        <v>4</v>
      </c>
      <c r="D70" s="101">
        <v>68</v>
      </c>
      <c r="E70" s="102"/>
    </row>
    <row r="71" spans="1:5" ht="20.100000000000001" customHeight="1">
      <c r="A71" s="85">
        <f t="shared" si="1"/>
        <v>2</v>
      </c>
      <c r="B71" s="99" t="str">
        <f>'B1-1'!A12</f>
        <v>زبان (2)</v>
      </c>
      <c r="C71" s="100">
        <v>6</v>
      </c>
      <c r="D71" s="101">
        <v>102</v>
      </c>
      <c r="E71" s="102"/>
    </row>
    <row r="72" spans="1:5" ht="20.100000000000001" customHeight="1">
      <c r="A72" s="85">
        <f t="shared" si="1"/>
        <v>2</v>
      </c>
      <c r="B72" s="99" t="str">
        <f>'B1-1'!A13</f>
        <v>مدارهای AC و مبانی الکترونیک</v>
      </c>
      <c r="C72" s="100">
        <v>4</v>
      </c>
      <c r="D72" s="101">
        <v>68</v>
      </c>
      <c r="E72" s="102"/>
    </row>
    <row r="73" spans="1:5" ht="20.100000000000001" customHeight="1">
      <c r="A73" s="85">
        <f t="shared" si="1"/>
        <v>2</v>
      </c>
      <c r="B73" s="99" t="str">
        <f>'B1-1'!A14</f>
        <v>تئوری کارگاه (1)</v>
      </c>
      <c r="C73" s="100">
        <v>3</v>
      </c>
      <c r="D73" s="101">
        <v>51</v>
      </c>
      <c r="E73" s="102"/>
    </row>
    <row r="74" spans="1:5" ht="20.100000000000001" customHeight="1">
      <c r="A74" s="85">
        <f t="shared" si="1"/>
        <v>2</v>
      </c>
      <c r="B74" s="99" t="str">
        <f>'B1-1'!A15</f>
        <v>موتور جت (1)</v>
      </c>
      <c r="C74" s="100">
        <v>5</v>
      </c>
      <c r="D74" s="101">
        <v>85</v>
      </c>
      <c r="E74" s="102"/>
    </row>
    <row r="75" spans="1:5" ht="20.100000000000001" customHeight="1">
      <c r="A75" s="85">
        <f t="shared" si="1"/>
        <v>2</v>
      </c>
      <c r="B75" s="99" t="str">
        <f>'B1-1'!A16</f>
        <v>آزمايشگاه تئوری کارگاه (1)</v>
      </c>
      <c r="C75" s="100">
        <v>2</v>
      </c>
      <c r="D75" s="101">
        <v>34</v>
      </c>
      <c r="E75" s="102"/>
    </row>
    <row r="76" spans="1:5" ht="20.100000000000001" customHeight="1">
      <c r="A76" s="85">
        <f t="shared" si="1"/>
        <v>2</v>
      </c>
      <c r="B76" s="99" t="str">
        <f>'B1-1'!A17</f>
        <v>تئوری کارگاه (2)</v>
      </c>
      <c r="C76" s="100">
        <v>4</v>
      </c>
      <c r="D76" s="101">
        <v>68</v>
      </c>
      <c r="E76" s="102"/>
    </row>
    <row r="77" spans="1:5" ht="20.100000000000001" customHeight="1">
      <c r="A77" s="85">
        <f t="shared" si="1"/>
        <v>2</v>
      </c>
      <c r="B77" s="99" t="str">
        <f>'B1-1'!A18</f>
        <v>سيستم های هواپيما (1)</v>
      </c>
      <c r="C77" s="100">
        <v>4</v>
      </c>
      <c r="D77" s="101">
        <v>68</v>
      </c>
      <c r="E77" s="102"/>
    </row>
    <row r="78" spans="1:5" ht="20.100000000000001" customHeight="1">
      <c r="A78" s="85">
        <f t="shared" si="1"/>
        <v>2</v>
      </c>
      <c r="B78" s="99" t="str">
        <f>'B1-1'!A19</f>
        <v>ساختمان هواپيما (1)</v>
      </c>
      <c r="C78" s="100">
        <v>4</v>
      </c>
      <c r="D78" s="101">
        <v>68</v>
      </c>
      <c r="E78" s="102"/>
    </row>
    <row r="79" spans="1:5" ht="20.100000000000001" customHeight="1">
      <c r="A79" s="85">
        <f t="shared" si="1"/>
        <v>2</v>
      </c>
      <c r="B79" s="99" t="str">
        <f>'B1-1'!A20</f>
        <v>کارگاه موتور جت (1)</v>
      </c>
      <c r="C79" s="100">
        <v>4</v>
      </c>
      <c r="D79" s="101">
        <v>68</v>
      </c>
      <c r="E79" s="102"/>
    </row>
    <row r="80" spans="1:5" ht="20.100000000000001" customHeight="1">
      <c r="A80" s="85">
        <f t="shared" si="1"/>
        <v>2</v>
      </c>
      <c r="B80" s="99" t="str">
        <f>'B1-1'!A21</f>
        <v>کارگاه سيستم های هواپيما(1)</v>
      </c>
      <c r="C80" s="100">
        <v>4</v>
      </c>
      <c r="D80" s="101">
        <v>68</v>
      </c>
      <c r="E80" s="102"/>
    </row>
    <row r="81" spans="1:5" ht="20.100000000000001" customHeight="1">
      <c r="A81" s="85">
        <f t="shared" si="1"/>
        <v>2</v>
      </c>
      <c r="B81" s="99" t="str">
        <f>'B1-1'!A22</f>
        <v>کارگاه ساختمان (1)</v>
      </c>
      <c r="C81" s="100">
        <v>4</v>
      </c>
      <c r="D81" s="101">
        <v>68</v>
      </c>
      <c r="E81" s="102"/>
    </row>
    <row r="82" spans="1:5" ht="20.100000000000001" customHeight="1">
      <c r="A82" s="85">
        <f t="shared" si="1"/>
        <v>2</v>
      </c>
      <c r="B82" s="99" t="str">
        <f>'B1-1'!A23</f>
        <v>سيستم های الکتريکیهواپيما</v>
      </c>
      <c r="C82" s="100">
        <v>4</v>
      </c>
      <c r="D82" s="101">
        <v>68</v>
      </c>
      <c r="E82" s="102"/>
    </row>
    <row r="83" spans="1:5" ht="20.100000000000001" customHeight="1">
      <c r="A83" s="85">
        <f t="shared" si="1"/>
        <v>2</v>
      </c>
      <c r="B83" s="99" t="str">
        <f>'B1-1'!A24</f>
        <v>آزمايشگاه تئوری کارگاه(2)</v>
      </c>
      <c r="C83" s="100">
        <v>2</v>
      </c>
      <c r="D83" s="101">
        <v>34</v>
      </c>
      <c r="E83" s="102"/>
    </row>
    <row r="84" spans="1:5" ht="20.100000000000001" customHeight="1">
      <c r="A84" s="85">
        <f t="shared" si="1"/>
        <v>2</v>
      </c>
      <c r="B84" s="99" t="str">
        <f>'B1-1'!A25</f>
        <v>آزمايشگاه علم مواد(1)</v>
      </c>
      <c r="C84" s="100">
        <v>2</v>
      </c>
      <c r="D84" s="101">
        <v>34</v>
      </c>
      <c r="E84" s="102"/>
    </row>
    <row r="85" spans="1:5" ht="20.100000000000001" customHeight="1">
      <c r="A85" s="85">
        <f t="shared" si="1"/>
        <v>2</v>
      </c>
      <c r="B85" s="99" t="str">
        <f>'B1-1'!A26</f>
        <v>موتور جت (2)</v>
      </c>
      <c r="C85" s="100">
        <v>4</v>
      </c>
      <c r="D85" s="101">
        <v>68</v>
      </c>
      <c r="E85" s="102"/>
    </row>
    <row r="86" spans="1:5" ht="20.100000000000001" customHeight="1">
      <c r="A86" s="85">
        <f t="shared" si="1"/>
        <v>2</v>
      </c>
      <c r="B86" s="99" t="str">
        <f>'B1-1'!A27</f>
        <v>سيستم های هواپيما (2)</v>
      </c>
      <c r="C86" s="100">
        <v>4</v>
      </c>
      <c r="D86" s="101">
        <v>68</v>
      </c>
      <c r="E86" s="102"/>
    </row>
    <row r="87" spans="1:5" ht="20.100000000000001" customHeight="1">
      <c r="A87" s="85">
        <f t="shared" si="1"/>
        <v>2</v>
      </c>
      <c r="B87" s="99" t="str">
        <f>'B1-1'!A28</f>
        <v>ساختمان هواپيما (2)</v>
      </c>
      <c r="C87" s="100">
        <v>4</v>
      </c>
      <c r="D87" s="101">
        <v>68</v>
      </c>
      <c r="E87" s="102"/>
    </row>
    <row r="88" spans="1:5" ht="20.100000000000001" customHeight="1">
      <c r="A88" s="85">
        <f t="shared" si="1"/>
        <v>2</v>
      </c>
      <c r="B88" s="99" t="str">
        <f>'B1-1'!A29</f>
        <v>زبان(3)</v>
      </c>
      <c r="C88" s="100">
        <v>6</v>
      </c>
      <c r="D88" s="101">
        <v>102</v>
      </c>
      <c r="E88" s="102"/>
    </row>
    <row r="89" spans="1:5" ht="20.100000000000001" customHeight="1">
      <c r="A89" s="85">
        <f t="shared" si="1"/>
        <v>2</v>
      </c>
      <c r="B89" s="99" t="str">
        <f>'B1-1'!A30</f>
        <v>نقشه کشي (2)</v>
      </c>
      <c r="C89" s="100">
        <v>3</v>
      </c>
      <c r="D89" s="101">
        <v>51</v>
      </c>
      <c r="E89" s="102"/>
    </row>
    <row r="90" spans="1:5" ht="20.100000000000001" customHeight="1">
      <c r="A90" s="85">
        <f t="shared" si="1"/>
        <v>2</v>
      </c>
      <c r="B90" s="99" t="str">
        <f>'B1-1'!A31</f>
        <v>عوامل انسانی</v>
      </c>
      <c r="C90" s="100">
        <v>2</v>
      </c>
      <c r="D90" s="101">
        <v>34</v>
      </c>
      <c r="E90" s="102"/>
    </row>
    <row r="91" spans="1:5" ht="20.100000000000001" customHeight="1">
      <c r="A91" s="85">
        <f t="shared" si="1"/>
        <v>2</v>
      </c>
      <c r="B91" s="99" t="str">
        <f>'B1-1'!A32</f>
        <v>مكانيك پرواز</v>
      </c>
      <c r="C91" s="100">
        <v>4</v>
      </c>
      <c r="D91" s="101">
        <v>68</v>
      </c>
      <c r="E91" s="102"/>
    </row>
    <row r="92" spans="1:5" ht="20.100000000000001" customHeight="1">
      <c r="A92" s="85">
        <f t="shared" si="1"/>
        <v>2</v>
      </c>
      <c r="B92" s="99" t="str">
        <f>'B1-1'!A33</f>
        <v>کارگاه سيستم های الکتريکی</v>
      </c>
      <c r="C92" s="100">
        <v>4</v>
      </c>
      <c r="D92" s="101">
        <v>68</v>
      </c>
      <c r="E92" s="102"/>
    </row>
    <row r="93" spans="1:5" ht="20.100000000000001" customHeight="1">
      <c r="A93" s="85">
        <f t="shared" si="1"/>
        <v>2</v>
      </c>
      <c r="B93" s="99" t="str">
        <f>'B1-1'!A34</f>
        <v>آلات دقيق هواپيما</v>
      </c>
      <c r="C93" s="100">
        <v>4</v>
      </c>
      <c r="D93" s="101">
        <v>68</v>
      </c>
      <c r="E93" s="102"/>
    </row>
    <row r="94" spans="1:5" ht="20.100000000000001" customHeight="1">
      <c r="A94" s="85">
        <f t="shared" si="1"/>
        <v>2</v>
      </c>
      <c r="B94" s="99" t="str">
        <f>'B1-1'!A35</f>
        <v>آزمايشگاه علم مواد(2)</v>
      </c>
      <c r="C94" s="100">
        <v>2</v>
      </c>
      <c r="D94" s="101">
        <v>34</v>
      </c>
      <c r="E94" s="102"/>
    </row>
    <row r="95" spans="1:5" ht="20.100000000000001" customHeight="1">
      <c r="A95" s="85">
        <f t="shared" si="1"/>
        <v>2</v>
      </c>
      <c r="B95" s="99" t="str">
        <f>'B1-1'!A36</f>
        <v>مقررات هواپيمايی</v>
      </c>
      <c r="C95" s="100">
        <v>2</v>
      </c>
      <c r="D95" s="101">
        <v>34</v>
      </c>
      <c r="E95" s="102"/>
    </row>
    <row r="96" spans="1:5" ht="20.100000000000001" customHeight="1">
      <c r="A96" s="85">
        <f t="shared" si="1"/>
        <v>1</v>
      </c>
      <c r="B96" s="99" t="str">
        <f>'B1-1'!A37</f>
        <v>کارگاه فلزکاری و جوشکاری</v>
      </c>
      <c r="C96" s="100">
        <v>6</v>
      </c>
      <c r="D96" s="101">
        <v>102</v>
      </c>
      <c r="E96" s="102">
        <v>1</v>
      </c>
    </row>
    <row r="97" spans="1:5" ht="20.100000000000001" customHeight="1">
      <c r="A97" s="85">
        <f t="shared" si="1"/>
        <v>2</v>
      </c>
      <c r="B97" s="99" t="str">
        <f>'B1-1'!A38</f>
        <v>کارگاه موتور جت (2)</v>
      </c>
      <c r="C97" s="100">
        <v>3</v>
      </c>
      <c r="D97" s="101">
        <v>51</v>
      </c>
      <c r="E97" s="102"/>
    </row>
    <row r="98" spans="1:5" ht="20.100000000000001" customHeight="1">
      <c r="A98" s="85">
        <f t="shared" si="1"/>
        <v>2</v>
      </c>
      <c r="B98" s="99" t="str">
        <f>'B1-1'!A39</f>
        <v>کارگاه سيستم های هواپيما(2)</v>
      </c>
      <c r="C98" s="100">
        <v>3</v>
      </c>
      <c r="D98" s="101">
        <v>51</v>
      </c>
      <c r="E98" s="102"/>
    </row>
    <row r="99" spans="1:5" ht="20.100000000000001" customHeight="1">
      <c r="A99" s="85">
        <f t="shared" si="1"/>
        <v>2</v>
      </c>
      <c r="B99" s="99" t="str">
        <f>'B1-1'!A40</f>
        <v>کارگاه ساختمان (2)</v>
      </c>
      <c r="C99" s="100">
        <v>3</v>
      </c>
      <c r="D99" s="101">
        <v>51</v>
      </c>
      <c r="E99" s="102"/>
    </row>
    <row r="100" spans="1:5" ht="20.100000000000001" customHeight="1">
      <c r="A100" s="85">
        <f t="shared" si="1"/>
        <v>2</v>
      </c>
      <c r="B100" s="99" t="str">
        <f>'B1-1'!A41</f>
        <v>كارگاه آلات دقيق هواپيما</v>
      </c>
      <c r="C100" s="100">
        <v>4</v>
      </c>
      <c r="D100" s="101">
        <v>68</v>
      </c>
      <c r="E100" s="102"/>
    </row>
    <row r="101" spans="1:5" ht="20.100000000000001" customHeight="1">
      <c r="A101" s="85">
        <f t="shared" si="1"/>
        <v>2</v>
      </c>
      <c r="B101" s="99" t="str">
        <f>'B1-1'!A42</f>
        <v>تئوری ملخ</v>
      </c>
      <c r="C101" s="100">
        <v>1</v>
      </c>
      <c r="D101" s="101">
        <v>17</v>
      </c>
      <c r="E101" s="102"/>
    </row>
    <row r="102" spans="1:5" ht="20.100000000000001" customHeight="1">
      <c r="A102" s="85">
        <f t="shared" si="1"/>
        <v>2</v>
      </c>
      <c r="B102" s="99" t="str">
        <f>'B1-1'!A43</f>
        <v>كارگاه ملخ</v>
      </c>
      <c r="C102" s="100">
        <v>1</v>
      </c>
      <c r="D102" s="101">
        <v>17</v>
      </c>
      <c r="E102" s="102"/>
    </row>
    <row r="103" spans="1:5" ht="20.100000000000001" customHeight="1">
      <c r="A103" s="85">
        <f t="shared" si="1"/>
        <v>2</v>
      </c>
      <c r="B103" s="99" t="str">
        <f>'B1-1'!A44</f>
        <v>كارگاه تراشكاري</v>
      </c>
      <c r="C103" s="18">
        <v>3</v>
      </c>
      <c r="D103" s="102">
        <v>51</v>
      </c>
      <c r="E103" s="102"/>
    </row>
    <row r="104" spans="1:5" ht="20.100000000000001" customHeight="1">
      <c r="A104" s="85">
        <f t="shared" si="1"/>
        <v>2</v>
      </c>
      <c r="B104" s="99" t="str">
        <f>'B1-1'!A45</f>
        <v>آزمايشگاه مدار هاي DC</v>
      </c>
      <c r="C104" s="18">
        <v>2</v>
      </c>
      <c r="D104" s="102">
        <v>34</v>
      </c>
      <c r="E104" s="102"/>
    </row>
    <row r="105" spans="1:5" ht="20.100000000000001" customHeight="1">
      <c r="A105" s="85">
        <f t="shared" si="1"/>
        <v>2</v>
      </c>
      <c r="B105" s="99" t="str">
        <f>'B1-1'!A46</f>
        <v>آزمايشگاه مدارهاي AC و مباني الكترونيك</v>
      </c>
      <c r="C105" s="18">
        <v>2</v>
      </c>
      <c r="D105" s="102">
        <v>34</v>
      </c>
      <c r="E105" s="102"/>
    </row>
    <row r="106" spans="1:5" ht="20.100000000000001" customHeight="1">
      <c r="A106" s="85">
        <f t="shared" si="1"/>
        <v>2</v>
      </c>
      <c r="B106" s="103"/>
      <c r="C106" s="90"/>
      <c r="D106" s="91"/>
      <c r="E106" s="91"/>
    </row>
    <row r="107" spans="1:5" ht="20.100000000000001" customHeight="1">
      <c r="A107" s="85">
        <f t="shared" si="1"/>
        <v>2</v>
      </c>
      <c r="B107" s="103"/>
      <c r="C107" s="90"/>
      <c r="D107" s="91"/>
      <c r="E107" s="91"/>
    </row>
    <row r="108" spans="1:5" ht="20.100000000000001" customHeight="1">
      <c r="A108" s="85">
        <f t="shared" si="1"/>
        <v>2</v>
      </c>
      <c r="B108" s="103"/>
      <c r="C108" s="90"/>
      <c r="D108" s="91"/>
      <c r="E108" s="91"/>
    </row>
    <row r="109" spans="1:5" ht="20.100000000000001" customHeight="1">
      <c r="A109" s="85">
        <f t="shared" si="1"/>
        <v>2</v>
      </c>
      <c r="B109" s="103"/>
      <c r="C109" s="90"/>
      <c r="D109" s="91"/>
      <c r="E109" s="91"/>
    </row>
    <row r="110" spans="1:5" ht="20.100000000000001" customHeight="1">
      <c r="A110" s="85">
        <f t="shared" si="1"/>
        <v>2</v>
      </c>
      <c r="B110" s="103"/>
      <c r="C110" s="90"/>
      <c r="D110" s="91"/>
      <c r="E110" s="91"/>
    </row>
    <row r="111" spans="1:5" ht="20.100000000000001" customHeight="1">
      <c r="A111" s="85">
        <f t="shared" si="1"/>
        <v>2</v>
      </c>
      <c r="B111" s="103"/>
      <c r="C111" s="90"/>
      <c r="D111" s="91"/>
      <c r="E111" s="91"/>
    </row>
    <row r="112" spans="1:5" ht="20.100000000000001" customHeight="1">
      <c r="A112" s="85">
        <v>1</v>
      </c>
      <c r="B112" s="103" t="s">
        <v>201</v>
      </c>
      <c r="C112" s="90"/>
      <c r="D112" s="91">
        <f>SUM(E61:E111)</f>
        <v>6</v>
      </c>
      <c r="E112" s="91"/>
    </row>
    <row r="113" spans="1:5" ht="20.100000000000001" customHeight="1">
      <c r="A113" s="85">
        <v>1</v>
      </c>
      <c r="B113" s="104" t="s">
        <v>202</v>
      </c>
      <c r="D113" s="85">
        <f>SUMPRODUCT(D61:D111,E61:E111)</f>
        <v>442</v>
      </c>
    </row>
    <row r="114" spans="1:5" ht="20.100000000000001" customHeight="1">
      <c r="A114" s="85">
        <v>1</v>
      </c>
      <c r="B114" s="104" t="s">
        <v>203</v>
      </c>
      <c r="D114" s="85">
        <f>SUM(D61:D111)</f>
        <v>2686</v>
      </c>
    </row>
    <row r="115" spans="1:5" ht="20.100000000000001" customHeight="1">
      <c r="A115" s="85">
        <v>1</v>
      </c>
      <c r="B115" s="104" t="s">
        <v>204</v>
      </c>
      <c r="D115" s="85">
        <f>D114-D113</f>
        <v>2244</v>
      </c>
    </row>
    <row r="116" spans="1:5" ht="20.100000000000001" customHeight="1">
      <c r="A116" s="85">
        <v>1</v>
      </c>
      <c r="B116" s="94" t="s">
        <v>216</v>
      </c>
      <c r="C116" s="95" t="s">
        <v>197</v>
      </c>
      <c r="D116" s="95" t="s">
        <v>198</v>
      </c>
      <c r="E116" s="96"/>
    </row>
    <row r="117" spans="1:5" ht="58.5">
      <c r="A117" s="85">
        <v>1</v>
      </c>
      <c r="B117" s="97" t="s">
        <v>199</v>
      </c>
      <c r="C117" s="98" t="s">
        <v>59</v>
      </c>
      <c r="D117" s="98" t="s">
        <v>60</v>
      </c>
      <c r="E117" s="98" t="s">
        <v>200</v>
      </c>
    </row>
    <row r="118" spans="1:5" ht="20.100000000000001" customHeight="1">
      <c r="A118" s="85">
        <f t="shared" ref="A118:A168" si="2">IF(E118=1,1,2)</f>
        <v>1</v>
      </c>
      <c r="B118" s="99" t="str">
        <f>'B1-1'!A2</f>
        <v xml:space="preserve">فيزيک </v>
      </c>
      <c r="C118" s="100">
        <v>5</v>
      </c>
      <c r="D118" s="101">
        <v>85</v>
      </c>
      <c r="E118" s="102">
        <v>1</v>
      </c>
    </row>
    <row r="119" spans="1:5" ht="20.100000000000001" customHeight="1">
      <c r="A119" s="85">
        <f t="shared" si="2"/>
        <v>1</v>
      </c>
      <c r="B119" s="99" t="str">
        <f>'B1-1'!A3</f>
        <v>رياضي</v>
      </c>
      <c r="C119" s="100">
        <v>4</v>
      </c>
      <c r="D119" s="101">
        <v>68</v>
      </c>
      <c r="E119" s="102">
        <v>1</v>
      </c>
    </row>
    <row r="120" spans="1:5" ht="20.100000000000001" customHeight="1">
      <c r="A120" s="85">
        <f t="shared" si="2"/>
        <v>2</v>
      </c>
      <c r="B120" s="99" t="str">
        <f>'B1-1'!A4</f>
        <v>علم مواد (1)</v>
      </c>
      <c r="C120" s="100">
        <v>4</v>
      </c>
      <c r="D120" s="101">
        <v>68</v>
      </c>
      <c r="E120" s="102"/>
    </row>
    <row r="121" spans="1:5" ht="20.100000000000001" customHeight="1">
      <c r="A121" s="85">
        <f t="shared" si="2"/>
        <v>2</v>
      </c>
      <c r="B121" s="99" t="str">
        <f>'B1-1'!A5</f>
        <v>مبانی الکتریسیسته و مدارهای DC</v>
      </c>
      <c r="C121" s="100">
        <v>2</v>
      </c>
      <c r="D121" s="101">
        <v>34</v>
      </c>
      <c r="E121" s="102"/>
    </row>
    <row r="122" spans="1:5" ht="20.100000000000001" customHeight="1">
      <c r="A122" s="85">
        <f t="shared" si="2"/>
        <v>1</v>
      </c>
      <c r="B122" s="99" t="str">
        <f>'B1-1'!A6</f>
        <v>زبان (1)</v>
      </c>
      <c r="C122" s="100">
        <v>6</v>
      </c>
      <c r="D122" s="101">
        <v>102</v>
      </c>
      <c r="E122" s="102">
        <v>1</v>
      </c>
    </row>
    <row r="123" spans="1:5" ht="20.100000000000001" customHeight="1">
      <c r="A123" s="85">
        <f t="shared" si="2"/>
        <v>2</v>
      </c>
      <c r="B123" s="99" t="str">
        <f>'B1-1'!A7</f>
        <v>نقشه کشي صنعتی (1)</v>
      </c>
      <c r="C123" s="100">
        <v>3</v>
      </c>
      <c r="D123" s="101">
        <v>51</v>
      </c>
      <c r="E123" s="102"/>
    </row>
    <row r="124" spans="1:5" ht="20.100000000000001" customHeight="1">
      <c r="A124" s="85">
        <f t="shared" si="2"/>
        <v>2</v>
      </c>
      <c r="B124" s="99" t="str">
        <f>'B1-1'!A8</f>
        <v>زبان تخصصی تعمیر و نگهداری</v>
      </c>
      <c r="C124" s="100">
        <v>4</v>
      </c>
      <c r="D124" s="101">
        <v>68</v>
      </c>
      <c r="E124" s="102"/>
    </row>
    <row r="125" spans="1:5" ht="20.100000000000001" customHeight="1">
      <c r="A125" s="85">
        <f t="shared" si="2"/>
        <v>2</v>
      </c>
      <c r="B125" s="99" t="str">
        <f>'B1-1'!A9</f>
        <v>مدار منطقی</v>
      </c>
      <c r="C125" s="100">
        <v>4</v>
      </c>
      <c r="D125" s="101">
        <v>68</v>
      </c>
      <c r="E125" s="102"/>
    </row>
    <row r="126" spans="1:5" ht="20.100000000000001" customHeight="1">
      <c r="A126" s="85">
        <f t="shared" si="2"/>
        <v>2</v>
      </c>
      <c r="B126" s="99" t="str">
        <f>'B1-1'!A10</f>
        <v>علم مواد (2)</v>
      </c>
      <c r="C126" s="100">
        <v>3</v>
      </c>
      <c r="D126" s="101">
        <v>51</v>
      </c>
      <c r="E126" s="102"/>
    </row>
    <row r="127" spans="1:5" ht="20.100000000000001" customHeight="1">
      <c r="A127" s="85">
        <f t="shared" si="2"/>
        <v>2</v>
      </c>
      <c r="B127" s="99" t="str">
        <f>'B1-1'!A11</f>
        <v>آئروديناميک</v>
      </c>
      <c r="C127" s="100">
        <v>4</v>
      </c>
      <c r="D127" s="101">
        <v>68</v>
      </c>
      <c r="E127" s="102"/>
    </row>
    <row r="128" spans="1:5" ht="20.100000000000001" customHeight="1">
      <c r="A128" s="85">
        <f t="shared" si="2"/>
        <v>2</v>
      </c>
      <c r="B128" s="99" t="str">
        <f>'B1-1'!A12</f>
        <v>زبان (2)</v>
      </c>
      <c r="C128" s="100">
        <v>6</v>
      </c>
      <c r="D128" s="101">
        <v>102</v>
      </c>
      <c r="E128" s="102"/>
    </row>
    <row r="129" spans="1:5" ht="20.100000000000001" customHeight="1">
      <c r="A129" s="85">
        <f t="shared" si="2"/>
        <v>2</v>
      </c>
      <c r="B129" s="99" t="str">
        <f>'B1-1'!A13</f>
        <v>مدارهای AC و مبانی الکترونیک</v>
      </c>
      <c r="C129" s="100">
        <v>4</v>
      </c>
      <c r="D129" s="101">
        <v>68</v>
      </c>
      <c r="E129" s="102"/>
    </row>
    <row r="130" spans="1:5" ht="20.100000000000001" customHeight="1">
      <c r="A130" s="85">
        <f t="shared" si="2"/>
        <v>2</v>
      </c>
      <c r="B130" s="99" t="str">
        <f>'B1-1'!A14</f>
        <v>تئوری کارگاه (1)</v>
      </c>
      <c r="C130" s="100">
        <v>3</v>
      </c>
      <c r="D130" s="101">
        <v>51</v>
      </c>
      <c r="E130" s="102"/>
    </row>
    <row r="131" spans="1:5" ht="20.100000000000001" customHeight="1">
      <c r="A131" s="85">
        <f t="shared" si="2"/>
        <v>2</v>
      </c>
      <c r="B131" s="99" t="str">
        <f>'B1-1'!A15</f>
        <v>موتور جت (1)</v>
      </c>
      <c r="C131" s="100">
        <v>5</v>
      </c>
      <c r="D131" s="101">
        <v>85</v>
      </c>
      <c r="E131" s="102"/>
    </row>
    <row r="132" spans="1:5" ht="20.100000000000001" customHeight="1">
      <c r="A132" s="85">
        <f t="shared" si="2"/>
        <v>2</v>
      </c>
      <c r="B132" s="99" t="str">
        <f>'B1-1'!A16</f>
        <v>آزمايشگاه تئوری کارگاه (1)</v>
      </c>
      <c r="C132" s="100">
        <v>2</v>
      </c>
      <c r="D132" s="101">
        <v>34</v>
      </c>
      <c r="E132" s="102"/>
    </row>
    <row r="133" spans="1:5" ht="20.100000000000001" customHeight="1">
      <c r="A133" s="85">
        <f t="shared" si="2"/>
        <v>2</v>
      </c>
      <c r="B133" s="99" t="str">
        <f>'B1-1'!A17</f>
        <v>تئوری کارگاه (2)</v>
      </c>
      <c r="C133" s="100">
        <v>4</v>
      </c>
      <c r="D133" s="101">
        <v>68</v>
      </c>
      <c r="E133" s="102"/>
    </row>
    <row r="134" spans="1:5" ht="20.100000000000001" customHeight="1">
      <c r="A134" s="85">
        <f t="shared" si="2"/>
        <v>2</v>
      </c>
      <c r="B134" s="99" t="str">
        <f>'B1-1'!A18</f>
        <v>سيستم های هواپيما (1)</v>
      </c>
      <c r="C134" s="100">
        <v>4</v>
      </c>
      <c r="D134" s="101">
        <v>68</v>
      </c>
      <c r="E134" s="102"/>
    </row>
    <row r="135" spans="1:5" ht="20.100000000000001" customHeight="1">
      <c r="A135" s="85">
        <f t="shared" si="2"/>
        <v>2</v>
      </c>
      <c r="B135" s="99" t="str">
        <f>'B1-1'!A19</f>
        <v>ساختمان هواپيما (1)</v>
      </c>
      <c r="C135" s="100">
        <v>4</v>
      </c>
      <c r="D135" s="101">
        <v>68</v>
      </c>
      <c r="E135" s="102"/>
    </row>
    <row r="136" spans="1:5" ht="20.100000000000001" customHeight="1">
      <c r="A136" s="85">
        <f t="shared" si="2"/>
        <v>2</v>
      </c>
      <c r="B136" s="99" t="str">
        <f>'B1-1'!A20</f>
        <v>کارگاه موتور جت (1)</v>
      </c>
      <c r="C136" s="100">
        <v>4</v>
      </c>
      <c r="D136" s="101">
        <v>68</v>
      </c>
      <c r="E136" s="102"/>
    </row>
    <row r="137" spans="1:5" ht="20.100000000000001" customHeight="1">
      <c r="A137" s="85">
        <f t="shared" si="2"/>
        <v>2</v>
      </c>
      <c r="B137" s="99" t="str">
        <f>'B1-1'!A21</f>
        <v>کارگاه سيستم های هواپيما(1)</v>
      </c>
      <c r="C137" s="100">
        <v>4</v>
      </c>
      <c r="D137" s="101">
        <v>68</v>
      </c>
      <c r="E137" s="102"/>
    </row>
    <row r="138" spans="1:5" ht="20.100000000000001" customHeight="1">
      <c r="A138" s="85">
        <f t="shared" si="2"/>
        <v>2</v>
      </c>
      <c r="B138" s="99" t="str">
        <f>'B1-1'!A22</f>
        <v>کارگاه ساختمان (1)</v>
      </c>
      <c r="C138" s="100">
        <v>4</v>
      </c>
      <c r="D138" s="101">
        <v>68</v>
      </c>
      <c r="E138" s="102"/>
    </row>
    <row r="139" spans="1:5" ht="20.100000000000001" customHeight="1">
      <c r="A139" s="85">
        <f t="shared" si="2"/>
        <v>2</v>
      </c>
      <c r="B139" s="99" t="str">
        <f>'B1-1'!A23</f>
        <v>سيستم های الکتريکیهواپيما</v>
      </c>
      <c r="C139" s="100">
        <v>4</v>
      </c>
      <c r="D139" s="101">
        <v>68</v>
      </c>
      <c r="E139" s="102"/>
    </row>
    <row r="140" spans="1:5" ht="20.100000000000001" customHeight="1">
      <c r="A140" s="85">
        <f t="shared" si="2"/>
        <v>2</v>
      </c>
      <c r="B140" s="99" t="str">
        <f>'B1-1'!A24</f>
        <v>آزمايشگاه تئوری کارگاه(2)</v>
      </c>
      <c r="C140" s="100">
        <v>2</v>
      </c>
      <c r="D140" s="101">
        <v>34</v>
      </c>
      <c r="E140" s="102"/>
    </row>
    <row r="141" spans="1:5" ht="20.100000000000001" customHeight="1">
      <c r="A141" s="85">
        <f t="shared" si="2"/>
        <v>2</v>
      </c>
      <c r="B141" s="99" t="str">
        <f>'B1-1'!A25</f>
        <v>آزمايشگاه علم مواد(1)</v>
      </c>
      <c r="C141" s="100">
        <v>2</v>
      </c>
      <c r="D141" s="101">
        <v>34</v>
      </c>
      <c r="E141" s="102"/>
    </row>
    <row r="142" spans="1:5" ht="20.100000000000001" customHeight="1">
      <c r="A142" s="85">
        <f t="shared" si="2"/>
        <v>2</v>
      </c>
      <c r="B142" s="99" t="str">
        <f>'B1-1'!A26</f>
        <v>موتور جت (2)</v>
      </c>
      <c r="C142" s="100">
        <v>4</v>
      </c>
      <c r="D142" s="101">
        <v>68</v>
      </c>
      <c r="E142" s="102"/>
    </row>
    <row r="143" spans="1:5" ht="20.100000000000001" customHeight="1">
      <c r="A143" s="85">
        <f t="shared" si="2"/>
        <v>2</v>
      </c>
      <c r="B143" s="99" t="str">
        <f>'B1-1'!A27</f>
        <v>سيستم های هواپيما (2)</v>
      </c>
      <c r="C143" s="100">
        <v>4</v>
      </c>
      <c r="D143" s="101">
        <v>68</v>
      </c>
      <c r="E143" s="102"/>
    </row>
    <row r="144" spans="1:5" ht="20.100000000000001" customHeight="1">
      <c r="A144" s="85">
        <f t="shared" si="2"/>
        <v>2</v>
      </c>
      <c r="B144" s="99" t="str">
        <f>'B1-1'!A28</f>
        <v>ساختمان هواپيما (2)</v>
      </c>
      <c r="C144" s="100">
        <v>4</v>
      </c>
      <c r="D144" s="101">
        <v>68</v>
      </c>
      <c r="E144" s="102"/>
    </row>
    <row r="145" spans="1:5" ht="20.100000000000001" customHeight="1">
      <c r="A145" s="85">
        <f t="shared" si="2"/>
        <v>2</v>
      </c>
      <c r="B145" s="99" t="str">
        <f>'B1-1'!A29</f>
        <v>زبان(3)</v>
      </c>
      <c r="C145" s="100">
        <v>6</v>
      </c>
      <c r="D145" s="101">
        <v>102</v>
      </c>
      <c r="E145" s="102"/>
    </row>
    <row r="146" spans="1:5" ht="20.100000000000001" customHeight="1">
      <c r="A146" s="85">
        <f t="shared" si="2"/>
        <v>2</v>
      </c>
      <c r="B146" s="99" t="str">
        <f>'B1-1'!A30</f>
        <v>نقشه کشي (2)</v>
      </c>
      <c r="C146" s="100">
        <v>3</v>
      </c>
      <c r="D146" s="101">
        <v>51</v>
      </c>
      <c r="E146" s="102"/>
    </row>
    <row r="147" spans="1:5" ht="20.100000000000001" customHeight="1">
      <c r="A147" s="85">
        <f t="shared" si="2"/>
        <v>2</v>
      </c>
      <c r="B147" s="99" t="str">
        <f>'B1-1'!A31</f>
        <v>عوامل انسانی</v>
      </c>
      <c r="C147" s="100">
        <v>2</v>
      </c>
      <c r="D147" s="101">
        <v>34</v>
      </c>
      <c r="E147" s="102"/>
    </row>
    <row r="148" spans="1:5" ht="20.100000000000001" customHeight="1">
      <c r="A148" s="85">
        <f t="shared" si="2"/>
        <v>2</v>
      </c>
      <c r="B148" s="99" t="str">
        <f>'B1-1'!A32</f>
        <v>مكانيك پرواز</v>
      </c>
      <c r="C148" s="100">
        <v>4</v>
      </c>
      <c r="D148" s="101">
        <v>68</v>
      </c>
      <c r="E148" s="102"/>
    </row>
    <row r="149" spans="1:5" ht="20.100000000000001" customHeight="1">
      <c r="A149" s="85">
        <f t="shared" si="2"/>
        <v>2</v>
      </c>
      <c r="B149" s="99" t="str">
        <f>'B1-1'!A33</f>
        <v>کارگاه سيستم های الکتريکی</v>
      </c>
      <c r="C149" s="100">
        <v>4</v>
      </c>
      <c r="D149" s="101">
        <v>68</v>
      </c>
      <c r="E149" s="102"/>
    </row>
    <row r="150" spans="1:5" ht="20.100000000000001" customHeight="1">
      <c r="A150" s="85">
        <f t="shared" si="2"/>
        <v>2</v>
      </c>
      <c r="B150" s="99" t="str">
        <f>'B1-1'!A34</f>
        <v>آلات دقيق هواپيما</v>
      </c>
      <c r="C150" s="100">
        <v>4</v>
      </c>
      <c r="D150" s="101">
        <v>68</v>
      </c>
      <c r="E150" s="102"/>
    </row>
    <row r="151" spans="1:5" ht="20.100000000000001" customHeight="1">
      <c r="A151" s="85">
        <f t="shared" si="2"/>
        <v>2</v>
      </c>
      <c r="B151" s="99" t="str">
        <f>'B1-1'!A35</f>
        <v>آزمايشگاه علم مواد(2)</v>
      </c>
      <c r="C151" s="100">
        <v>2</v>
      </c>
      <c r="D151" s="101">
        <v>34</v>
      </c>
      <c r="E151" s="102"/>
    </row>
    <row r="152" spans="1:5" ht="20.100000000000001" customHeight="1">
      <c r="A152" s="85">
        <f t="shared" si="2"/>
        <v>2</v>
      </c>
      <c r="B152" s="99" t="str">
        <f>'B1-1'!A36</f>
        <v>مقررات هواپيمايی</v>
      </c>
      <c r="C152" s="100">
        <v>2</v>
      </c>
      <c r="D152" s="101">
        <v>34</v>
      </c>
      <c r="E152" s="102"/>
    </row>
    <row r="153" spans="1:5" ht="20.100000000000001" customHeight="1">
      <c r="A153" s="85">
        <f t="shared" si="2"/>
        <v>2</v>
      </c>
      <c r="B153" s="99" t="str">
        <f>'B1-1'!A37</f>
        <v>کارگاه فلزکاری و جوشکاری</v>
      </c>
      <c r="C153" s="100">
        <v>6</v>
      </c>
      <c r="D153" s="101">
        <v>102</v>
      </c>
      <c r="E153" s="102"/>
    </row>
    <row r="154" spans="1:5" ht="20.100000000000001" customHeight="1">
      <c r="A154" s="85">
        <f t="shared" si="2"/>
        <v>2</v>
      </c>
      <c r="B154" s="99" t="str">
        <f>'B1-1'!A38</f>
        <v>کارگاه موتور جت (2)</v>
      </c>
      <c r="C154" s="100">
        <v>3</v>
      </c>
      <c r="D154" s="101">
        <v>51</v>
      </c>
      <c r="E154" s="102"/>
    </row>
    <row r="155" spans="1:5" ht="20.100000000000001" customHeight="1">
      <c r="A155" s="85">
        <f t="shared" si="2"/>
        <v>2</v>
      </c>
      <c r="B155" s="99" t="str">
        <f>'B1-1'!A39</f>
        <v>کارگاه سيستم های هواپيما(2)</v>
      </c>
      <c r="C155" s="100">
        <v>3</v>
      </c>
      <c r="D155" s="101">
        <v>51</v>
      </c>
      <c r="E155" s="102"/>
    </row>
    <row r="156" spans="1:5" ht="20.100000000000001" customHeight="1">
      <c r="A156" s="85">
        <f t="shared" si="2"/>
        <v>2</v>
      </c>
      <c r="B156" s="99" t="str">
        <f>'B1-1'!A40</f>
        <v>کارگاه ساختمان (2)</v>
      </c>
      <c r="C156" s="100">
        <v>3</v>
      </c>
      <c r="D156" s="101">
        <v>51</v>
      </c>
      <c r="E156" s="102"/>
    </row>
    <row r="157" spans="1:5" ht="20.100000000000001" customHeight="1">
      <c r="A157" s="85">
        <f t="shared" si="2"/>
        <v>2</v>
      </c>
      <c r="B157" s="99" t="str">
        <f>'B1-1'!A41</f>
        <v>كارگاه آلات دقيق هواپيما</v>
      </c>
      <c r="C157" s="100">
        <v>4</v>
      </c>
      <c r="D157" s="101">
        <v>68</v>
      </c>
      <c r="E157" s="102"/>
    </row>
    <row r="158" spans="1:5" ht="20.100000000000001" customHeight="1">
      <c r="A158" s="85">
        <f t="shared" si="2"/>
        <v>2</v>
      </c>
      <c r="B158" s="99" t="str">
        <f>'B1-1'!A42</f>
        <v>تئوری ملخ</v>
      </c>
      <c r="C158" s="100">
        <v>1</v>
      </c>
      <c r="D158" s="101">
        <v>17</v>
      </c>
      <c r="E158" s="102"/>
    </row>
    <row r="159" spans="1:5" ht="20.100000000000001" customHeight="1">
      <c r="A159" s="85">
        <f t="shared" si="2"/>
        <v>2</v>
      </c>
      <c r="B159" s="99" t="str">
        <f>'B1-1'!A43</f>
        <v>كارگاه ملخ</v>
      </c>
      <c r="C159" s="100">
        <v>1</v>
      </c>
      <c r="D159" s="101">
        <v>17</v>
      </c>
      <c r="E159" s="102"/>
    </row>
    <row r="160" spans="1:5" ht="20.100000000000001" customHeight="1">
      <c r="A160" s="85">
        <f t="shared" si="2"/>
        <v>2</v>
      </c>
      <c r="B160" s="99" t="str">
        <f>'B1-1'!A44</f>
        <v>كارگاه تراشكاري</v>
      </c>
      <c r="C160" s="18">
        <v>3</v>
      </c>
      <c r="D160" s="102">
        <v>51</v>
      </c>
      <c r="E160" s="102"/>
    </row>
    <row r="161" spans="1:5" ht="20.100000000000001" customHeight="1">
      <c r="A161" s="85">
        <f t="shared" si="2"/>
        <v>2</v>
      </c>
      <c r="B161" s="99" t="str">
        <f>'B1-1'!A45</f>
        <v>آزمايشگاه مدار هاي DC</v>
      </c>
      <c r="C161" s="18">
        <v>2</v>
      </c>
      <c r="D161" s="102">
        <v>34</v>
      </c>
      <c r="E161" s="102"/>
    </row>
    <row r="162" spans="1:5" ht="20.100000000000001" customHeight="1">
      <c r="A162" s="85">
        <f t="shared" si="2"/>
        <v>2</v>
      </c>
      <c r="B162" s="99" t="str">
        <f>'B1-1'!A46</f>
        <v>آزمايشگاه مدارهاي AC و مباني الكترونيك</v>
      </c>
      <c r="C162" s="18">
        <v>2</v>
      </c>
      <c r="D162" s="102">
        <v>34</v>
      </c>
      <c r="E162" s="102"/>
    </row>
    <row r="163" spans="1:5" ht="20.100000000000001" customHeight="1">
      <c r="A163" s="85">
        <f t="shared" si="2"/>
        <v>2</v>
      </c>
      <c r="B163" s="103"/>
      <c r="C163" s="90"/>
      <c r="D163" s="91"/>
      <c r="E163" s="91"/>
    </row>
    <row r="164" spans="1:5" ht="20.100000000000001" customHeight="1">
      <c r="A164" s="85">
        <f t="shared" si="2"/>
        <v>2</v>
      </c>
      <c r="B164" s="103"/>
      <c r="C164" s="90"/>
      <c r="D164" s="91"/>
      <c r="E164" s="91"/>
    </row>
    <row r="165" spans="1:5" ht="20.100000000000001" customHeight="1">
      <c r="A165" s="85">
        <f t="shared" si="2"/>
        <v>2</v>
      </c>
      <c r="B165" s="103"/>
      <c r="C165" s="90"/>
      <c r="D165" s="91"/>
      <c r="E165" s="91"/>
    </row>
    <row r="166" spans="1:5" ht="20.100000000000001" customHeight="1">
      <c r="A166" s="85">
        <f t="shared" si="2"/>
        <v>2</v>
      </c>
      <c r="B166" s="103"/>
      <c r="C166" s="90"/>
      <c r="D166" s="91"/>
      <c r="E166" s="91"/>
    </row>
    <row r="167" spans="1:5" ht="20.100000000000001" customHeight="1">
      <c r="A167" s="85">
        <f t="shared" si="2"/>
        <v>2</v>
      </c>
      <c r="B167" s="103"/>
      <c r="C167" s="90"/>
      <c r="D167" s="91"/>
      <c r="E167" s="91"/>
    </row>
    <row r="168" spans="1:5" ht="20.100000000000001" customHeight="1">
      <c r="A168" s="85">
        <f t="shared" si="2"/>
        <v>2</v>
      </c>
      <c r="B168" s="103"/>
      <c r="C168" s="90"/>
      <c r="D168" s="91"/>
      <c r="E168" s="91"/>
    </row>
    <row r="169" spans="1:5" ht="20.100000000000001" customHeight="1">
      <c r="A169" s="85">
        <v>1</v>
      </c>
      <c r="B169" s="103" t="s">
        <v>201</v>
      </c>
      <c r="C169" s="90"/>
      <c r="D169" s="91">
        <f>SUM(E118:E168)</f>
        <v>3</v>
      </c>
      <c r="E169" s="91"/>
    </row>
    <row r="170" spans="1:5" ht="20.100000000000001" customHeight="1">
      <c r="A170" s="85">
        <v>1</v>
      </c>
      <c r="B170" s="104" t="s">
        <v>202</v>
      </c>
      <c r="D170" s="85">
        <f>SUMPRODUCT(D118:D168,E118:E168)</f>
        <v>255</v>
      </c>
    </row>
    <row r="171" spans="1:5" ht="20.100000000000001" customHeight="1">
      <c r="A171" s="85">
        <v>1</v>
      </c>
      <c r="B171" s="104" t="s">
        <v>203</v>
      </c>
      <c r="D171" s="85">
        <f>SUM(D118:D168)</f>
        <v>2686</v>
      </c>
    </row>
    <row r="172" spans="1:5" ht="20.100000000000001" customHeight="1">
      <c r="A172" s="85">
        <v>1</v>
      </c>
      <c r="B172" s="104" t="s">
        <v>204</v>
      </c>
      <c r="D172" s="85">
        <f>D171-D170</f>
        <v>2431</v>
      </c>
    </row>
    <row r="173" spans="1:5" ht="20.100000000000001" customHeight="1">
      <c r="A173" s="85">
        <v>1</v>
      </c>
      <c r="B173" s="94" t="s">
        <v>217</v>
      </c>
      <c r="C173" s="95" t="s">
        <v>197</v>
      </c>
      <c r="D173" s="95" t="s">
        <v>198</v>
      </c>
      <c r="E173" s="96"/>
    </row>
    <row r="174" spans="1:5" ht="58.5">
      <c r="A174" s="85">
        <v>1</v>
      </c>
      <c r="B174" s="97" t="s">
        <v>199</v>
      </c>
      <c r="C174" s="98" t="s">
        <v>59</v>
      </c>
      <c r="D174" s="98" t="s">
        <v>60</v>
      </c>
      <c r="E174" s="98" t="s">
        <v>200</v>
      </c>
    </row>
    <row r="175" spans="1:5" ht="20.100000000000001" customHeight="1">
      <c r="A175" s="85">
        <f t="shared" ref="A175:A225" si="3">IF(E175=1,1,2)</f>
        <v>1</v>
      </c>
      <c r="B175" s="99" t="str">
        <f>'B1-1'!A$2</f>
        <v xml:space="preserve">فيزيک </v>
      </c>
      <c r="C175" s="100">
        <v>5</v>
      </c>
      <c r="D175" s="101">
        <v>85</v>
      </c>
      <c r="E175" s="102">
        <v>1</v>
      </c>
    </row>
    <row r="176" spans="1:5" ht="20.100000000000001" customHeight="1">
      <c r="A176" s="85">
        <f t="shared" si="3"/>
        <v>1</v>
      </c>
      <c r="B176" s="99" t="str">
        <f>'B1-1'!A$3</f>
        <v>رياضي</v>
      </c>
      <c r="C176" s="100">
        <v>4</v>
      </c>
      <c r="D176" s="101">
        <v>68</v>
      </c>
      <c r="E176" s="102">
        <v>1</v>
      </c>
    </row>
    <row r="177" spans="1:5" ht="20.100000000000001" customHeight="1">
      <c r="A177" s="85">
        <f t="shared" si="3"/>
        <v>2</v>
      </c>
      <c r="B177" s="99" t="str">
        <f>'B1-1'!A$4</f>
        <v>علم مواد (1)</v>
      </c>
      <c r="C177" s="100">
        <v>4</v>
      </c>
      <c r="D177" s="101">
        <v>68</v>
      </c>
      <c r="E177" s="102"/>
    </row>
    <row r="178" spans="1:5" ht="20.100000000000001" customHeight="1">
      <c r="A178" s="85">
        <f t="shared" si="3"/>
        <v>2</v>
      </c>
      <c r="B178" s="99" t="str">
        <f>'B1-1'!A$5</f>
        <v>مبانی الکتریسیسته و مدارهای DC</v>
      </c>
      <c r="C178" s="100">
        <v>2</v>
      </c>
      <c r="D178" s="101">
        <v>34</v>
      </c>
      <c r="E178" s="102"/>
    </row>
    <row r="179" spans="1:5" ht="20.100000000000001" customHeight="1">
      <c r="A179" s="85">
        <f t="shared" si="3"/>
        <v>1</v>
      </c>
      <c r="B179" s="99" t="str">
        <f>'B1-1'!A$6</f>
        <v>زبان (1)</v>
      </c>
      <c r="C179" s="100">
        <v>6</v>
      </c>
      <c r="D179" s="101">
        <v>102</v>
      </c>
      <c r="E179" s="102">
        <v>1</v>
      </c>
    </row>
    <row r="180" spans="1:5" ht="20.100000000000001" customHeight="1">
      <c r="A180" s="85">
        <f t="shared" si="3"/>
        <v>1</v>
      </c>
      <c r="B180" s="99" t="str">
        <f>'B1-1'!A$7</f>
        <v>نقشه کشي صنعتی (1)</v>
      </c>
      <c r="C180" s="100">
        <v>3</v>
      </c>
      <c r="D180" s="101">
        <v>51</v>
      </c>
      <c r="E180" s="102">
        <v>1</v>
      </c>
    </row>
    <row r="181" spans="1:5" ht="20.100000000000001" customHeight="1">
      <c r="A181" s="85">
        <f t="shared" si="3"/>
        <v>2</v>
      </c>
      <c r="B181" s="99" t="str">
        <f>'B1-1'!A$8</f>
        <v>زبان تخصصی تعمیر و نگهداری</v>
      </c>
      <c r="C181" s="100">
        <v>4</v>
      </c>
      <c r="D181" s="101">
        <v>68</v>
      </c>
      <c r="E181" s="102"/>
    </row>
    <row r="182" spans="1:5" ht="20.100000000000001" customHeight="1">
      <c r="A182" s="85">
        <f t="shared" si="3"/>
        <v>2</v>
      </c>
      <c r="B182" s="99" t="str">
        <f>'B1-1'!A$9</f>
        <v>مدار منطقی</v>
      </c>
      <c r="C182" s="100">
        <v>4</v>
      </c>
      <c r="D182" s="101">
        <v>68</v>
      </c>
      <c r="E182" s="102"/>
    </row>
    <row r="183" spans="1:5" ht="20.100000000000001" customHeight="1">
      <c r="A183" s="85">
        <f t="shared" si="3"/>
        <v>2</v>
      </c>
      <c r="B183" s="99" t="str">
        <f>'B1-1'!A$10</f>
        <v>علم مواد (2)</v>
      </c>
      <c r="C183" s="100">
        <v>3</v>
      </c>
      <c r="D183" s="101">
        <v>51</v>
      </c>
      <c r="E183" s="102"/>
    </row>
    <row r="184" spans="1:5" ht="20.100000000000001" customHeight="1">
      <c r="A184" s="85">
        <f t="shared" si="3"/>
        <v>2</v>
      </c>
      <c r="B184" s="99" t="str">
        <f>'B1-1'!A$11</f>
        <v>آئروديناميک</v>
      </c>
      <c r="C184" s="100">
        <v>4</v>
      </c>
      <c r="D184" s="101">
        <v>68</v>
      </c>
      <c r="E184" s="102"/>
    </row>
    <row r="185" spans="1:5" ht="20.100000000000001" customHeight="1">
      <c r="A185" s="85">
        <f t="shared" si="3"/>
        <v>2</v>
      </c>
      <c r="B185" s="99" t="str">
        <f>'B1-1'!A$12</f>
        <v>زبان (2)</v>
      </c>
      <c r="C185" s="100">
        <v>6</v>
      </c>
      <c r="D185" s="101">
        <v>102</v>
      </c>
      <c r="E185" s="102"/>
    </row>
    <row r="186" spans="1:5" ht="20.100000000000001" customHeight="1">
      <c r="A186" s="85">
        <f t="shared" si="3"/>
        <v>2</v>
      </c>
      <c r="B186" s="99" t="str">
        <f>'B1-1'!A$13</f>
        <v>مدارهای AC و مبانی الکترونیک</v>
      </c>
      <c r="C186" s="100">
        <v>4</v>
      </c>
      <c r="D186" s="101">
        <v>68</v>
      </c>
      <c r="E186" s="102"/>
    </row>
    <row r="187" spans="1:5" ht="20.100000000000001" customHeight="1">
      <c r="A187" s="85">
        <f t="shared" si="3"/>
        <v>2</v>
      </c>
      <c r="B187" s="99" t="str">
        <f>'B1-1'!A$14</f>
        <v>تئوری کارگاه (1)</v>
      </c>
      <c r="C187" s="100">
        <v>3</v>
      </c>
      <c r="D187" s="101">
        <v>51</v>
      </c>
      <c r="E187" s="102"/>
    </row>
    <row r="188" spans="1:5" ht="20.100000000000001" customHeight="1">
      <c r="A188" s="85">
        <f t="shared" si="3"/>
        <v>2</v>
      </c>
      <c r="B188" s="99" t="str">
        <f>'B1-1'!A$15</f>
        <v>موتور جت (1)</v>
      </c>
      <c r="C188" s="100">
        <v>5</v>
      </c>
      <c r="D188" s="101">
        <v>85</v>
      </c>
      <c r="E188" s="102"/>
    </row>
    <row r="189" spans="1:5" ht="20.100000000000001" customHeight="1">
      <c r="A189" s="85">
        <f t="shared" si="3"/>
        <v>2</v>
      </c>
      <c r="B189" s="99" t="str">
        <f>'B1-1'!A$16</f>
        <v>آزمايشگاه تئوری کارگاه (1)</v>
      </c>
      <c r="C189" s="100">
        <v>2</v>
      </c>
      <c r="D189" s="101">
        <v>34</v>
      </c>
      <c r="E189" s="102"/>
    </row>
    <row r="190" spans="1:5" ht="20.100000000000001" customHeight="1">
      <c r="A190" s="85">
        <f t="shared" si="3"/>
        <v>2</v>
      </c>
      <c r="B190" s="99" t="str">
        <f>'B1-1'!A$17</f>
        <v>تئوری کارگاه (2)</v>
      </c>
      <c r="C190" s="100">
        <v>4</v>
      </c>
      <c r="D190" s="101">
        <v>68</v>
      </c>
      <c r="E190" s="102"/>
    </row>
    <row r="191" spans="1:5" ht="20.100000000000001" customHeight="1">
      <c r="A191" s="85">
        <f t="shared" si="3"/>
        <v>2</v>
      </c>
      <c r="B191" s="99" t="str">
        <f>'B1-1'!A$18</f>
        <v>سيستم های هواپيما (1)</v>
      </c>
      <c r="C191" s="100">
        <v>4</v>
      </c>
      <c r="D191" s="101">
        <v>68</v>
      </c>
      <c r="E191" s="102"/>
    </row>
    <row r="192" spans="1:5" ht="20.100000000000001" customHeight="1">
      <c r="A192" s="85">
        <f t="shared" si="3"/>
        <v>2</v>
      </c>
      <c r="B192" s="99" t="str">
        <f>'B1-1'!A$19</f>
        <v>ساختمان هواپيما (1)</v>
      </c>
      <c r="C192" s="100">
        <v>4</v>
      </c>
      <c r="D192" s="101">
        <v>68</v>
      </c>
      <c r="E192" s="102"/>
    </row>
    <row r="193" spans="1:5" ht="20.100000000000001" customHeight="1">
      <c r="A193" s="85">
        <f t="shared" si="3"/>
        <v>2</v>
      </c>
      <c r="B193" s="99" t="str">
        <f>'B1-1'!A$20</f>
        <v>کارگاه موتور جت (1)</v>
      </c>
      <c r="C193" s="100">
        <v>4</v>
      </c>
      <c r="D193" s="101">
        <v>68</v>
      </c>
      <c r="E193" s="102"/>
    </row>
    <row r="194" spans="1:5" ht="20.100000000000001" customHeight="1">
      <c r="A194" s="85">
        <f t="shared" si="3"/>
        <v>2</v>
      </c>
      <c r="B194" s="99" t="str">
        <f>'B1-1'!A$21</f>
        <v>کارگاه سيستم های هواپيما(1)</v>
      </c>
      <c r="C194" s="100">
        <v>4</v>
      </c>
      <c r="D194" s="101">
        <v>68</v>
      </c>
      <c r="E194" s="102"/>
    </row>
    <row r="195" spans="1:5" ht="20.100000000000001" customHeight="1">
      <c r="A195" s="85">
        <f t="shared" si="3"/>
        <v>2</v>
      </c>
      <c r="B195" s="99" t="str">
        <f>'B1-1'!A$22</f>
        <v>کارگاه ساختمان (1)</v>
      </c>
      <c r="C195" s="100">
        <v>4</v>
      </c>
      <c r="D195" s="101">
        <v>68</v>
      </c>
      <c r="E195" s="102"/>
    </row>
    <row r="196" spans="1:5" ht="20.100000000000001" customHeight="1">
      <c r="A196" s="85">
        <f t="shared" si="3"/>
        <v>2</v>
      </c>
      <c r="B196" s="99" t="str">
        <f>'B1-1'!A$23</f>
        <v>سيستم های الکتريکیهواپيما</v>
      </c>
      <c r="C196" s="100">
        <v>4</v>
      </c>
      <c r="D196" s="101">
        <v>68</v>
      </c>
      <c r="E196" s="102"/>
    </row>
    <row r="197" spans="1:5" ht="20.100000000000001" customHeight="1">
      <c r="A197" s="85">
        <f t="shared" si="3"/>
        <v>2</v>
      </c>
      <c r="B197" s="99" t="str">
        <f>'B1-1'!A$24</f>
        <v>آزمايشگاه تئوری کارگاه(2)</v>
      </c>
      <c r="C197" s="100">
        <v>2</v>
      </c>
      <c r="D197" s="101">
        <v>34</v>
      </c>
      <c r="E197" s="102"/>
    </row>
    <row r="198" spans="1:5" ht="20.100000000000001" customHeight="1">
      <c r="A198" s="85">
        <f t="shared" si="3"/>
        <v>2</v>
      </c>
      <c r="B198" s="99" t="str">
        <f>'B1-1'!A$25</f>
        <v>آزمايشگاه علم مواد(1)</v>
      </c>
      <c r="C198" s="100">
        <v>2</v>
      </c>
      <c r="D198" s="101">
        <v>34</v>
      </c>
      <c r="E198" s="102"/>
    </row>
    <row r="199" spans="1:5" ht="20.100000000000001" customHeight="1">
      <c r="A199" s="85">
        <f t="shared" si="3"/>
        <v>2</v>
      </c>
      <c r="B199" s="99" t="str">
        <f>'B1-1'!A$26</f>
        <v>موتور جت (2)</v>
      </c>
      <c r="C199" s="100">
        <v>4</v>
      </c>
      <c r="D199" s="101">
        <v>68</v>
      </c>
      <c r="E199" s="102"/>
    </row>
    <row r="200" spans="1:5" ht="20.100000000000001" customHeight="1">
      <c r="A200" s="85">
        <f t="shared" si="3"/>
        <v>2</v>
      </c>
      <c r="B200" s="99" t="str">
        <f>'B1-1'!A$27</f>
        <v>سيستم های هواپيما (2)</v>
      </c>
      <c r="C200" s="100">
        <v>4</v>
      </c>
      <c r="D200" s="101">
        <v>68</v>
      </c>
      <c r="E200" s="102"/>
    </row>
    <row r="201" spans="1:5" ht="20.100000000000001" customHeight="1">
      <c r="A201" s="85">
        <f t="shared" si="3"/>
        <v>2</v>
      </c>
      <c r="B201" s="99" t="str">
        <f>'B1-1'!A$28</f>
        <v>ساختمان هواپيما (2)</v>
      </c>
      <c r="C201" s="100">
        <v>4</v>
      </c>
      <c r="D201" s="101">
        <v>68</v>
      </c>
      <c r="E201" s="102"/>
    </row>
    <row r="202" spans="1:5" ht="20.100000000000001" customHeight="1">
      <c r="A202" s="85">
        <f t="shared" si="3"/>
        <v>2</v>
      </c>
      <c r="B202" s="99" t="str">
        <f>'B1-1'!A$29</f>
        <v>زبان(3)</v>
      </c>
      <c r="C202" s="100">
        <v>6</v>
      </c>
      <c r="D202" s="101">
        <v>102</v>
      </c>
      <c r="E202" s="102"/>
    </row>
    <row r="203" spans="1:5" ht="20.100000000000001" customHeight="1">
      <c r="A203" s="85">
        <f t="shared" si="3"/>
        <v>1</v>
      </c>
      <c r="B203" s="99" t="str">
        <f>'B1-1'!A$30</f>
        <v>نقشه کشي (2)</v>
      </c>
      <c r="C203" s="100">
        <v>3</v>
      </c>
      <c r="D203" s="101">
        <v>51</v>
      </c>
      <c r="E203" s="102">
        <v>1</v>
      </c>
    </row>
    <row r="204" spans="1:5" ht="20.100000000000001" customHeight="1">
      <c r="A204" s="85">
        <f t="shared" si="3"/>
        <v>2</v>
      </c>
      <c r="B204" s="99" t="str">
        <f>'B1-1'!A$31</f>
        <v>عوامل انسانی</v>
      </c>
      <c r="C204" s="100">
        <v>2</v>
      </c>
      <c r="D204" s="101">
        <v>34</v>
      </c>
      <c r="E204" s="102"/>
    </row>
    <row r="205" spans="1:5" ht="20.100000000000001" customHeight="1">
      <c r="A205" s="85">
        <f t="shared" si="3"/>
        <v>2</v>
      </c>
      <c r="B205" s="99" t="str">
        <f>'B1-1'!A$32</f>
        <v>مكانيك پرواز</v>
      </c>
      <c r="C205" s="100">
        <v>4</v>
      </c>
      <c r="D205" s="101">
        <v>68</v>
      </c>
      <c r="E205" s="102"/>
    </row>
    <row r="206" spans="1:5" ht="20.100000000000001" customHeight="1">
      <c r="A206" s="85">
        <f t="shared" si="3"/>
        <v>2</v>
      </c>
      <c r="B206" s="99" t="str">
        <f>'B1-1'!A$33</f>
        <v>کارگاه سيستم های الکتريکی</v>
      </c>
      <c r="C206" s="100">
        <v>4</v>
      </c>
      <c r="D206" s="101">
        <v>68</v>
      </c>
      <c r="E206" s="102"/>
    </row>
    <row r="207" spans="1:5" ht="20.100000000000001" customHeight="1">
      <c r="A207" s="85">
        <f t="shared" si="3"/>
        <v>2</v>
      </c>
      <c r="B207" s="99" t="str">
        <f>'B1-1'!A$34</f>
        <v>آلات دقيق هواپيما</v>
      </c>
      <c r="C207" s="100">
        <v>4</v>
      </c>
      <c r="D207" s="101">
        <v>68</v>
      </c>
      <c r="E207" s="102"/>
    </row>
    <row r="208" spans="1:5" ht="20.100000000000001" customHeight="1">
      <c r="A208" s="85">
        <f t="shared" si="3"/>
        <v>2</v>
      </c>
      <c r="B208" s="99" t="str">
        <f>'B1-1'!A$35</f>
        <v>آزمايشگاه علم مواد(2)</v>
      </c>
      <c r="C208" s="100">
        <v>2</v>
      </c>
      <c r="D208" s="101">
        <v>34</v>
      </c>
      <c r="E208" s="102"/>
    </row>
    <row r="209" spans="1:5" ht="20.100000000000001" customHeight="1">
      <c r="A209" s="85">
        <f t="shared" si="3"/>
        <v>2</v>
      </c>
      <c r="B209" s="99" t="str">
        <f>'B1-1'!A$36</f>
        <v>مقررات هواپيمايی</v>
      </c>
      <c r="C209" s="100">
        <v>2</v>
      </c>
      <c r="D209" s="101">
        <v>34</v>
      </c>
      <c r="E209" s="102"/>
    </row>
    <row r="210" spans="1:5" ht="20.100000000000001" customHeight="1">
      <c r="A210" s="85">
        <f t="shared" si="3"/>
        <v>1</v>
      </c>
      <c r="B210" s="99" t="str">
        <f>'B1-1'!A$37</f>
        <v>کارگاه فلزکاری و جوشکاری</v>
      </c>
      <c r="C210" s="100">
        <v>6</v>
      </c>
      <c r="D210" s="101">
        <v>102</v>
      </c>
      <c r="E210" s="102">
        <v>1</v>
      </c>
    </row>
    <row r="211" spans="1:5" ht="20.100000000000001" customHeight="1">
      <c r="A211" s="85">
        <f t="shared" si="3"/>
        <v>2</v>
      </c>
      <c r="B211" s="99" t="str">
        <f>'B1-1'!A$38</f>
        <v>کارگاه موتور جت (2)</v>
      </c>
      <c r="C211" s="100">
        <v>3</v>
      </c>
      <c r="D211" s="101">
        <v>51</v>
      </c>
      <c r="E211" s="102"/>
    </row>
    <row r="212" spans="1:5" ht="20.100000000000001" customHeight="1">
      <c r="A212" s="85">
        <f t="shared" si="3"/>
        <v>2</v>
      </c>
      <c r="B212" s="99" t="str">
        <f>'B1-1'!A$39</f>
        <v>کارگاه سيستم های هواپيما(2)</v>
      </c>
      <c r="C212" s="100">
        <v>3</v>
      </c>
      <c r="D212" s="101">
        <v>51</v>
      </c>
      <c r="E212" s="102"/>
    </row>
    <row r="213" spans="1:5" ht="20.100000000000001" customHeight="1">
      <c r="A213" s="85">
        <f t="shared" si="3"/>
        <v>2</v>
      </c>
      <c r="B213" s="99" t="str">
        <f>'B1-1'!A$40</f>
        <v>کارگاه ساختمان (2)</v>
      </c>
      <c r="C213" s="100">
        <v>3</v>
      </c>
      <c r="D213" s="101">
        <v>51</v>
      </c>
      <c r="E213" s="102"/>
    </row>
    <row r="214" spans="1:5" ht="20.100000000000001" customHeight="1">
      <c r="A214" s="85">
        <f t="shared" si="3"/>
        <v>2</v>
      </c>
      <c r="B214" s="99" t="str">
        <f>'B1-1'!A$41</f>
        <v>كارگاه آلات دقيق هواپيما</v>
      </c>
      <c r="C214" s="100">
        <v>4</v>
      </c>
      <c r="D214" s="101">
        <v>68</v>
      </c>
      <c r="E214" s="102"/>
    </row>
    <row r="215" spans="1:5" ht="20.100000000000001" customHeight="1">
      <c r="A215" s="85">
        <f t="shared" si="3"/>
        <v>2</v>
      </c>
      <c r="B215" s="99" t="str">
        <f>'B1-1'!A$42</f>
        <v>تئوری ملخ</v>
      </c>
      <c r="C215" s="100">
        <v>1</v>
      </c>
      <c r="D215" s="101">
        <v>17</v>
      </c>
      <c r="E215" s="102"/>
    </row>
    <row r="216" spans="1:5" ht="20.100000000000001" customHeight="1">
      <c r="A216" s="85">
        <f t="shared" si="3"/>
        <v>2</v>
      </c>
      <c r="B216" s="99" t="str">
        <f>'B1-1'!A$43</f>
        <v>كارگاه ملخ</v>
      </c>
      <c r="C216" s="100">
        <v>1</v>
      </c>
      <c r="D216" s="101">
        <v>17</v>
      </c>
      <c r="E216" s="102"/>
    </row>
    <row r="217" spans="1:5" ht="20.100000000000001" customHeight="1">
      <c r="A217" s="85">
        <f t="shared" si="3"/>
        <v>1</v>
      </c>
      <c r="B217" s="99" t="str">
        <f>'B1-1'!A$44</f>
        <v>كارگاه تراشكاري</v>
      </c>
      <c r="C217" s="18">
        <v>3</v>
      </c>
      <c r="D217" s="102">
        <v>51</v>
      </c>
      <c r="E217" s="102">
        <v>1</v>
      </c>
    </row>
    <row r="218" spans="1:5" ht="20.100000000000001" customHeight="1">
      <c r="A218" s="85">
        <f t="shared" si="3"/>
        <v>2</v>
      </c>
      <c r="B218" s="99" t="str">
        <f>'B1-1'!A$45</f>
        <v>آزمايشگاه مدار هاي DC</v>
      </c>
      <c r="C218" s="18">
        <v>2</v>
      </c>
      <c r="D218" s="102">
        <v>34</v>
      </c>
      <c r="E218" s="102"/>
    </row>
    <row r="219" spans="1:5" ht="20.100000000000001" customHeight="1">
      <c r="A219" s="85">
        <f t="shared" si="3"/>
        <v>2</v>
      </c>
      <c r="B219" s="99" t="str">
        <f>'B1-1'!A$46</f>
        <v>آزمايشگاه مدارهاي AC و مباني الكترونيك</v>
      </c>
      <c r="C219" s="18">
        <v>2</v>
      </c>
      <c r="D219" s="102">
        <v>34</v>
      </c>
      <c r="E219" s="102"/>
    </row>
    <row r="220" spans="1:5" ht="20.100000000000001" customHeight="1">
      <c r="A220" s="85">
        <f t="shared" si="3"/>
        <v>2</v>
      </c>
      <c r="B220" s="103"/>
      <c r="C220" s="90"/>
      <c r="D220" s="91"/>
      <c r="E220" s="91"/>
    </row>
    <row r="221" spans="1:5" ht="20.100000000000001" customHeight="1">
      <c r="A221" s="85">
        <f t="shared" si="3"/>
        <v>2</v>
      </c>
      <c r="B221" s="103"/>
      <c r="C221" s="90"/>
      <c r="D221" s="91"/>
      <c r="E221" s="91"/>
    </row>
    <row r="222" spans="1:5" ht="20.100000000000001" customHeight="1">
      <c r="A222" s="85">
        <f t="shared" si="3"/>
        <v>2</v>
      </c>
      <c r="B222" s="103"/>
      <c r="C222" s="90"/>
      <c r="D222" s="91"/>
      <c r="E222" s="91"/>
    </row>
    <row r="223" spans="1:5" ht="20.100000000000001" customHeight="1">
      <c r="A223" s="85">
        <f t="shared" si="3"/>
        <v>2</v>
      </c>
      <c r="B223" s="103"/>
      <c r="C223" s="90"/>
      <c r="D223" s="91"/>
      <c r="E223" s="91"/>
    </row>
    <row r="224" spans="1:5" ht="20.100000000000001" customHeight="1">
      <c r="A224" s="85">
        <f t="shared" si="3"/>
        <v>2</v>
      </c>
      <c r="B224" s="103"/>
      <c r="C224" s="90"/>
      <c r="D224" s="91"/>
      <c r="E224" s="91"/>
    </row>
    <row r="225" spans="1:5" ht="20.100000000000001" customHeight="1">
      <c r="A225" s="85">
        <f t="shared" si="3"/>
        <v>2</v>
      </c>
      <c r="B225" s="103"/>
      <c r="C225" s="90"/>
      <c r="D225" s="91"/>
      <c r="E225" s="91"/>
    </row>
    <row r="226" spans="1:5" ht="20.100000000000001" customHeight="1">
      <c r="A226" s="85">
        <v>1</v>
      </c>
      <c r="B226" s="103" t="s">
        <v>201</v>
      </c>
      <c r="C226" s="90"/>
      <c r="D226" s="91">
        <f>SUM(E175:E225)</f>
        <v>7</v>
      </c>
      <c r="E226" s="91"/>
    </row>
    <row r="227" spans="1:5" ht="20.100000000000001" customHeight="1">
      <c r="A227" s="85">
        <v>1</v>
      </c>
      <c r="B227" s="104" t="s">
        <v>202</v>
      </c>
      <c r="D227" s="85">
        <f>SUMPRODUCT(D175:D225,E175:E225)</f>
        <v>510</v>
      </c>
    </row>
    <row r="228" spans="1:5" ht="20.100000000000001" customHeight="1">
      <c r="A228" s="85">
        <v>1</v>
      </c>
      <c r="B228" s="104" t="s">
        <v>203</v>
      </c>
      <c r="D228" s="85">
        <f>SUM(D175:D225)</f>
        <v>2686</v>
      </c>
    </row>
    <row r="229" spans="1:5" ht="20.100000000000001" customHeight="1">
      <c r="A229" s="85">
        <v>1</v>
      </c>
      <c r="B229" s="104" t="s">
        <v>204</v>
      </c>
      <c r="D229" s="85">
        <f>D228-D227</f>
        <v>2176</v>
      </c>
    </row>
    <row r="230" spans="1:5" ht="20.100000000000001" customHeight="1">
      <c r="A230" s="105">
        <v>1</v>
      </c>
      <c r="B230" s="94" t="s">
        <v>218</v>
      </c>
      <c r="C230" s="95" t="s">
        <v>197</v>
      </c>
      <c r="D230" s="95" t="s">
        <v>198</v>
      </c>
      <c r="E230" s="96"/>
    </row>
    <row r="231" spans="1:5" ht="58.5">
      <c r="A231" s="105">
        <v>1</v>
      </c>
      <c r="B231" s="97" t="s">
        <v>199</v>
      </c>
      <c r="C231" s="98" t="s">
        <v>59</v>
      </c>
      <c r="D231" s="98" t="s">
        <v>60</v>
      </c>
      <c r="E231" s="98" t="s">
        <v>200</v>
      </c>
    </row>
    <row r="232" spans="1:5" ht="20.100000000000001" customHeight="1">
      <c r="A232" s="105">
        <f t="shared" ref="A232:A282" si="4">IF(E232=1,1,2)</f>
        <v>1</v>
      </c>
      <c r="B232" s="99" t="str">
        <f>'B1-1'!A$2</f>
        <v xml:space="preserve">فيزيک </v>
      </c>
      <c r="C232" s="100">
        <v>5</v>
      </c>
      <c r="D232" s="101">
        <v>85</v>
      </c>
      <c r="E232" s="102">
        <v>1</v>
      </c>
    </row>
    <row r="233" spans="1:5" ht="20.100000000000001" customHeight="1">
      <c r="A233" s="105">
        <f t="shared" si="4"/>
        <v>1</v>
      </c>
      <c r="B233" s="99" t="str">
        <f>'B1-1'!A$3</f>
        <v>رياضي</v>
      </c>
      <c r="C233" s="100">
        <v>4</v>
      </c>
      <c r="D233" s="101">
        <v>68</v>
      </c>
      <c r="E233" s="102">
        <v>1</v>
      </c>
    </row>
    <row r="234" spans="1:5" ht="20.100000000000001" customHeight="1">
      <c r="A234" s="105">
        <f t="shared" si="4"/>
        <v>2</v>
      </c>
      <c r="B234" s="99" t="str">
        <f>'B1-1'!A$4</f>
        <v>علم مواد (1)</v>
      </c>
      <c r="C234" s="100">
        <v>4</v>
      </c>
      <c r="D234" s="101">
        <v>68</v>
      </c>
      <c r="E234" s="102"/>
    </row>
    <row r="235" spans="1:5" ht="20.100000000000001" customHeight="1">
      <c r="A235" s="105">
        <f t="shared" si="4"/>
        <v>1</v>
      </c>
      <c r="B235" s="99" t="str">
        <f>'B1-1'!A$5</f>
        <v>مبانی الکتریسیسته و مدارهای DC</v>
      </c>
      <c r="C235" s="100">
        <v>2</v>
      </c>
      <c r="D235" s="101">
        <v>34</v>
      </c>
      <c r="E235" s="102">
        <v>1</v>
      </c>
    </row>
    <row r="236" spans="1:5" ht="20.100000000000001" customHeight="1">
      <c r="A236" s="105">
        <f t="shared" si="4"/>
        <v>1</v>
      </c>
      <c r="B236" s="99" t="str">
        <f>'B1-1'!A$6</f>
        <v>زبان (1)</v>
      </c>
      <c r="C236" s="100">
        <v>6</v>
      </c>
      <c r="D236" s="101">
        <v>102</v>
      </c>
      <c r="E236" s="102">
        <v>1</v>
      </c>
    </row>
    <row r="237" spans="1:5" ht="20.100000000000001" customHeight="1">
      <c r="A237" s="105">
        <f t="shared" si="4"/>
        <v>1</v>
      </c>
      <c r="B237" s="99" t="str">
        <f>'B1-1'!A$7</f>
        <v>نقشه کشي صنعتی (1)</v>
      </c>
      <c r="C237" s="100">
        <v>3</v>
      </c>
      <c r="D237" s="101">
        <v>51</v>
      </c>
      <c r="E237" s="102">
        <v>1</v>
      </c>
    </row>
    <row r="238" spans="1:5" ht="20.100000000000001" customHeight="1">
      <c r="A238" s="105">
        <f t="shared" si="4"/>
        <v>2</v>
      </c>
      <c r="B238" s="99" t="str">
        <f>'B1-1'!A$8</f>
        <v>زبان تخصصی تعمیر و نگهداری</v>
      </c>
      <c r="C238" s="100">
        <v>4</v>
      </c>
      <c r="D238" s="101">
        <v>68</v>
      </c>
      <c r="E238" s="102"/>
    </row>
    <row r="239" spans="1:5" ht="20.100000000000001" customHeight="1">
      <c r="A239" s="105">
        <f t="shared" si="4"/>
        <v>2</v>
      </c>
      <c r="B239" s="99" t="str">
        <f>'B1-1'!A$9</f>
        <v>مدار منطقی</v>
      </c>
      <c r="C239" s="100">
        <v>4</v>
      </c>
      <c r="D239" s="101">
        <v>68</v>
      </c>
      <c r="E239" s="102"/>
    </row>
    <row r="240" spans="1:5" ht="20.100000000000001" customHeight="1">
      <c r="A240" s="105">
        <f t="shared" si="4"/>
        <v>2</v>
      </c>
      <c r="B240" s="99" t="str">
        <f>'B1-1'!A$10</f>
        <v>علم مواد (2)</v>
      </c>
      <c r="C240" s="100">
        <v>3</v>
      </c>
      <c r="D240" s="101">
        <v>51</v>
      </c>
      <c r="E240" s="102"/>
    </row>
    <row r="241" spans="1:5" ht="20.100000000000001" customHeight="1">
      <c r="A241" s="105">
        <f t="shared" si="4"/>
        <v>2</v>
      </c>
      <c r="B241" s="99" t="str">
        <f>'B1-1'!A$11</f>
        <v>آئروديناميک</v>
      </c>
      <c r="C241" s="100">
        <v>4</v>
      </c>
      <c r="D241" s="101">
        <v>68</v>
      </c>
      <c r="E241" s="102"/>
    </row>
    <row r="242" spans="1:5" ht="20.100000000000001" customHeight="1">
      <c r="A242" s="105">
        <f t="shared" si="4"/>
        <v>2</v>
      </c>
      <c r="B242" s="99" t="str">
        <f>'B1-1'!A$12</f>
        <v>زبان (2)</v>
      </c>
      <c r="C242" s="100">
        <v>6</v>
      </c>
      <c r="D242" s="101">
        <v>102</v>
      </c>
      <c r="E242" s="102"/>
    </row>
    <row r="243" spans="1:5" ht="20.100000000000001" customHeight="1">
      <c r="A243" s="105">
        <f t="shared" si="4"/>
        <v>1</v>
      </c>
      <c r="B243" s="99" t="str">
        <f>'B1-1'!A$13</f>
        <v>مدارهای AC و مبانی الکترونیک</v>
      </c>
      <c r="C243" s="100">
        <v>4</v>
      </c>
      <c r="D243" s="101">
        <v>68</v>
      </c>
      <c r="E243" s="102">
        <v>1</v>
      </c>
    </row>
    <row r="244" spans="1:5" ht="20.100000000000001" customHeight="1">
      <c r="A244" s="105">
        <f t="shared" si="4"/>
        <v>2</v>
      </c>
      <c r="B244" s="99" t="str">
        <f>'B1-1'!A$14</f>
        <v>تئوری کارگاه (1)</v>
      </c>
      <c r="C244" s="100">
        <v>3</v>
      </c>
      <c r="D244" s="101">
        <v>51</v>
      </c>
      <c r="E244" s="102"/>
    </row>
    <row r="245" spans="1:5" ht="20.100000000000001" customHeight="1">
      <c r="A245" s="105">
        <f t="shared" si="4"/>
        <v>2</v>
      </c>
      <c r="B245" s="99" t="str">
        <f>'B1-1'!A$15</f>
        <v>موتور جت (1)</v>
      </c>
      <c r="C245" s="100">
        <v>5</v>
      </c>
      <c r="D245" s="101">
        <v>85</v>
      </c>
      <c r="E245" s="102"/>
    </row>
    <row r="246" spans="1:5" ht="20.100000000000001" customHeight="1">
      <c r="A246" s="105">
        <f t="shared" si="4"/>
        <v>2</v>
      </c>
      <c r="B246" s="99" t="str">
        <f>'B1-1'!A$16</f>
        <v>آزمايشگاه تئوری کارگاه (1)</v>
      </c>
      <c r="C246" s="100">
        <v>2</v>
      </c>
      <c r="D246" s="101">
        <v>34</v>
      </c>
      <c r="E246" s="102"/>
    </row>
    <row r="247" spans="1:5" ht="20.100000000000001" customHeight="1">
      <c r="A247" s="105">
        <f t="shared" si="4"/>
        <v>2</v>
      </c>
      <c r="B247" s="99" t="str">
        <f>'B1-1'!A$17</f>
        <v>تئوری کارگاه (2)</v>
      </c>
      <c r="C247" s="100">
        <v>4</v>
      </c>
      <c r="D247" s="101">
        <v>68</v>
      </c>
      <c r="E247" s="102"/>
    </row>
    <row r="248" spans="1:5" ht="20.100000000000001" customHeight="1">
      <c r="A248" s="105">
        <f t="shared" si="4"/>
        <v>2</v>
      </c>
      <c r="B248" s="99" t="str">
        <f>'B1-1'!A$18</f>
        <v>سيستم های هواپيما (1)</v>
      </c>
      <c r="C248" s="100">
        <v>4</v>
      </c>
      <c r="D248" s="101">
        <v>68</v>
      </c>
      <c r="E248" s="102"/>
    </row>
    <row r="249" spans="1:5" ht="20.100000000000001" customHeight="1">
      <c r="A249" s="105">
        <f t="shared" si="4"/>
        <v>2</v>
      </c>
      <c r="B249" s="99" t="str">
        <f>'B1-1'!A$19</f>
        <v>ساختمان هواپيما (1)</v>
      </c>
      <c r="C249" s="100">
        <v>4</v>
      </c>
      <c r="D249" s="101">
        <v>68</v>
      </c>
      <c r="E249" s="102"/>
    </row>
    <row r="250" spans="1:5" ht="20.100000000000001" customHeight="1">
      <c r="A250" s="105">
        <f t="shared" si="4"/>
        <v>2</v>
      </c>
      <c r="B250" s="99" t="str">
        <f>'B1-1'!A$20</f>
        <v>کارگاه موتور جت (1)</v>
      </c>
      <c r="C250" s="100">
        <v>4</v>
      </c>
      <c r="D250" s="101">
        <v>68</v>
      </c>
      <c r="E250" s="102"/>
    </row>
    <row r="251" spans="1:5" ht="20.100000000000001" customHeight="1">
      <c r="A251" s="105">
        <f t="shared" si="4"/>
        <v>2</v>
      </c>
      <c r="B251" s="99" t="str">
        <f>'B1-1'!A$21</f>
        <v>کارگاه سيستم های هواپيما(1)</v>
      </c>
      <c r="C251" s="100">
        <v>4</v>
      </c>
      <c r="D251" s="101">
        <v>68</v>
      </c>
      <c r="E251" s="102"/>
    </row>
    <row r="252" spans="1:5" ht="20.100000000000001" customHeight="1">
      <c r="A252" s="105">
        <f t="shared" si="4"/>
        <v>2</v>
      </c>
      <c r="B252" s="99" t="str">
        <f>'B1-1'!A$22</f>
        <v>کارگاه ساختمان (1)</v>
      </c>
      <c r="C252" s="100">
        <v>4</v>
      </c>
      <c r="D252" s="101">
        <v>68</v>
      </c>
      <c r="E252" s="102"/>
    </row>
    <row r="253" spans="1:5" ht="20.100000000000001" customHeight="1">
      <c r="A253" s="105">
        <f t="shared" si="4"/>
        <v>2</v>
      </c>
      <c r="B253" s="99" t="str">
        <f>'B1-1'!A$23</f>
        <v>سيستم های الکتريکیهواپيما</v>
      </c>
      <c r="C253" s="100">
        <v>4</v>
      </c>
      <c r="D253" s="101">
        <v>68</v>
      </c>
      <c r="E253" s="102"/>
    </row>
    <row r="254" spans="1:5" ht="20.100000000000001" customHeight="1">
      <c r="A254" s="105">
        <f t="shared" si="4"/>
        <v>2</v>
      </c>
      <c r="B254" s="99" t="str">
        <f>'B1-1'!A$24</f>
        <v>آزمايشگاه تئوری کارگاه(2)</v>
      </c>
      <c r="C254" s="100">
        <v>2</v>
      </c>
      <c r="D254" s="101">
        <v>34</v>
      </c>
      <c r="E254" s="102"/>
    </row>
    <row r="255" spans="1:5" ht="20.100000000000001" customHeight="1">
      <c r="A255" s="105">
        <f t="shared" si="4"/>
        <v>2</v>
      </c>
      <c r="B255" s="99" t="str">
        <f>'B1-1'!A$25</f>
        <v>آزمايشگاه علم مواد(1)</v>
      </c>
      <c r="C255" s="100">
        <v>2</v>
      </c>
      <c r="D255" s="101">
        <v>34</v>
      </c>
      <c r="E255" s="102"/>
    </row>
    <row r="256" spans="1:5" ht="20.100000000000001" customHeight="1">
      <c r="A256" s="105">
        <f t="shared" si="4"/>
        <v>2</v>
      </c>
      <c r="B256" s="99" t="str">
        <f>'B1-1'!A$26</f>
        <v>موتور جت (2)</v>
      </c>
      <c r="C256" s="100">
        <v>4</v>
      </c>
      <c r="D256" s="101">
        <v>68</v>
      </c>
      <c r="E256" s="102"/>
    </row>
    <row r="257" spans="1:5" ht="20.100000000000001" customHeight="1">
      <c r="A257" s="105">
        <f t="shared" si="4"/>
        <v>2</v>
      </c>
      <c r="B257" s="99" t="str">
        <f>'B1-1'!A$27</f>
        <v>سيستم های هواپيما (2)</v>
      </c>
      <c r="C257" s="100">
        <v>4</v>
      </c>
      <c r="D257" s="101">
        <v>68</v>
      </c>
      <c r="E257" s="102"/>
    </row>
    <row r="258" spans="1:5" ht="20.100000000000001" customHeight="1">
      <c r="A258" s="105">
        <f t="shared" si="4"/>
        <v>2</v>
      </c>
      <c r="B258" s="99" t="str">
        <f>'B1-1'!A$28</f>
        <v>ساختمان هواپيما (2)</v>
      </c>
      <c r="C258" s="100">
        <v>4</v>
      </c>
      <c r="D258" s="101">
        <v>68</v>
      </c>
      <c r="E258" s="102"/>
    </row>
    <row r="259" spans="1:5" ht="20.100000000000001" customHeight="1">
      <c r="A259" s="105">
        <f t="shared" si="4"/>
        <v>2</v>
      </c>
      <c r="B259" s="99" t="str">
        <f>'B1-1'!A$29</f>
        <v>زبان(3)</v>
      </c>
      <c r="C259" s="100">
        <v>6</v>
      </c>
      <c r="D259" s="101">
        <v>102</v>
      </c>
      <c r="E259" s="102"/>
    </row>
    <row r="260" spans="1:5" ht="20.100000000000001" customHeight="1">
      <c r="A260" s="105">
        <f t="shared" si="4"/>
        <v>2</v>
      </c>
      <c r="B260" s="99" t="str">
        <f>'B1-1'!A$30</f>
        <v>نقشه کشي (2)</v>
      </c>
      <c r="C260" s="100">
        <v>3</v>
      </c>
      <c r="D260" s="101">
        <v>51</v>
      </c>
      <c r="E260" s="102"/>
    </row>
    <row r="261" spans="1:5" ht="20.100000000000001" customHeight="1">
      <c r="A261" s="105">
        <f t="shared" si="4"/>
        <v>2</v>
      </c>
      <c r="B261" s="99" t="str">
        <f>'B1-1'!A$31</f>
        <v>عوامل انسانی</v>
      </c>
      <c r="C261" s="100">
        <v>2</v>
      </c>
      <c r="D261" s="101">
        <v>34</v>
      </c>
      <c r="E261" s="102"/>
    </row>
    <row r="262" spans="1:5" ht="20.100000000000001" customHeight="1">
      <c r="A262" s="105">
        <f t="shared" si="4"/>
        <v>2</v>
      </c>
      <c r="B262" s="99" t="str">
        <f>'B1-1'!A$32</f>
        <v>مكانيك پرواز</v>
      </c>
      <c r="C262" s="100">
        <v>4</v>
      </c>
      <c r="D262" s="101">
        <v>68</v>
      </c>
      <c r="E262" s="102"/>
    </row>
    <row r="263" spans="1:5" ht="20.100000000000001" customHeight="1">
      <c r="A263" s="105">
        <f t="shared" si="4"/>
        <v>2</v>
      </c>
      <c r="B263" s="99" t="str">
        <f>'B1-1'!A$33</f>
        <v>کارگاه سيستم های الکتريکی</v>
      </c>
      <c r="C263" s="100">
        <v>4</v>
      </c>
      <c r="D263" s="101">
        <v>68</v>
      </c>
      <c r="E263" s="102"/>
    </row>
    <row r="264" spans="1:5" ht="20.100000000000001" customHeight="1">
      <c r="A264" s="105">
        <f t="shared" si="4"/>
        <v>2</v>
      </c>
      <c r="B264" s="99" t="str">
        <f>'B1-1'!A$34</f>
        <v>آلات دقيق هواپيما</v>
      </c>
      <c r="C264" s="100">
        <v>4</v>
      </c>
      <c r="D264" s="101">
        <v>68</v>
      </c>
      <c r="E264" s="102"/>
    </row>
    <row r="265" spans="1:5" ht="20.100000000000001" customHeight="1">
      <c r="A265" s="105">
        <f t="shared" si="4"/>
        <v>2</v>
      </c>
      <c r="B265" s="99" t="str">
        <f>'B1-1'!A$35</f>
        <v>آزمايشگاه علم مواد(2)</v>
      </c>
      <c r="C265" s="100">
        <v>2</v>
      </c>
      <c r="D265" s="101">
        <v>34</v>
      </c>
      <c r="E265" s="102"/>
    </row>
    <row r="266" spans="1:5" ht="20.100000000000001" customHeight="1">
      <c r="A266" s="105">
        <f t="shared" si="4"/>
        <v>2</v>
      </c>
      <c r="B266" s="99" t="str">
        <f>'B1-1'!A$36</f>
        <v>مقررات هواپيمايی</v>
      </c>
      <c r="C266" s="100">
        <v>2</v>
      </c>
      <c r="D266" s="101">
        <v>34</v>
      </c>
      <c r="E266" s="102"/>
    </row>
    <row r="267" spans="1:5" ht="20.100000000000001" customHeight="1">
      <c r="A267" s="105">
        <f t="shared" si="4"/>
        <v>2</v>
      </c>
      <c r="B267" s="99" t="str">
        <f>'B1-1'!A$37</f>
        <v>کارگاه فلزکاری و جوشکاری</v>
      </c>
      <c r="C267" s="100">
        <v>6</v>
      </c>
      <c r="D267" s="101">
        <v>102</v>
      </c>
      <c r="E267" s="102"/>
    </row>
    <row r="268" spans="1:5" ht="20.100000000000001" customHeight="1">
      <c r="A268" s="105">
        <f t="shared" si="4"/>
        <v>2</v>
      </c>
      <c r="B268" s="99" t="str">
        <f>'B1-1'!A$38</f>
        <v>کارگاه موتور جت (2)</v>
      </c>
      <c r="C268" s="100">
        <v>3</v>
      </c>
      <c r="D268" s="101">
        <v>51</v>
      </c>
      <c r="E268" s="102"/>
    </row>
    <row r="269" spans="1:5" ht="20.100000000000001" customHeight="1">
      <c r="A269" s="105">
        <f t="shared" si="4"/>
        <v>2</v>
      </c>
      <c r="B269" s="99" t="str">
        <f>'B1-1'!A$39</f>
        <v>کارگاه سيستم های هواپيما(2)</v>
      </c>
      <c r="C269" s="100">
        <v>3</v>
      </c>
      <c r="D269" s="101">
        <v>51</v>
      </c>
      <c r="E269" s="102"/>
    </row>
    <row r="270" spans="1:5" ht="20.100000000000001" customHeight="1">
      <c r="A270" s="105">
        <f t="shared" si="4"/>
        <v>2</v>
      </c>
      <c r="B270" s="99" t="str">
        <f>'B1-1'!A$40</f>
        <v>کارگاه ساختمان (2)</v>
      </c>
      <c r="C270" s="100">
        <v>3</v>
      </c>
      <c r="D270" s="101">
        <v>51</v>
      </c>
      <c r="E270" s="102"/>
    </row>
    <row r="271" spans="1:5" ht="20.100000000000001" customHeight="1">
      <c r="A271" s="105">
        <f t="shared" si="4"/>
        <v>2</v>
      </c>
      <c r="B271" s="99" t="str">
        <f>'B1-1'!A$41</f>
        <v>كارگاه آلات دقيق هواپيما</v>
      </c>
      <c r="C271" s="100">
        <v>4</v>
      </c>
      <c r="D271" s="101">
        <v>68</v>
      </c>
      <c r="E271" s="102"/>
    </row>
    <row r="272" spans="1:5" ht="20.100000000000001" customHeight="1">
      <c r="A272" s="105">
        <f t="shared" si="4"/>
        <v>2</v>
      </c>
      <c r="B272" s="99" t="str">
        <f>'B1-1'!A$42</f>
        <v>تئوری ملخ</v>
      </c>
      <c r="C272" s="100">
        <v>1</v>
      </c>
      <c r="D272" s="101">
        <v>17</v>
      </c>
      <c r="E272" s="102"/>
    </row>
    <row r="273" spans="1:5" ht="20.100000000000001" customHeight="1">
      <c r="A273" s="105">
        <f t="shared" si="4"/>
        <v>2</v>
      </c>
      <c r="B273" s="99" t="str">
        <f>'B1-1'!A$43</f>
        <v>كارگاه ملخ</v>
      </c>
      <c r="C273" s="100">
        <v>1</v>
      </c>
      <c r="D273" s="101">
        <v>17</v>
      </c>
      <c r="E273" s="102"/>
    </row>
    <row r="274" spans="1:5" ht="20.100000000000001" customHeight="1">
      <c r="A274" s="105">
        <f t="shared" si="4"/>
        <v>2</v>
      </c>
      <c r="B274" s="99" t="str">
        <f>'B1-1'!A$44</f>
        <v>كارگاه تراشكاري</v>
      </c>
      <c r="C274" s="18">
        <v>3</v>
      </c>
      <c r="D274" s="102">
        <v>51</v>
      </c>
      <c r="E274" s="102"/>
    </row>
    <row r="275" spans="1:5" ht="20.100000000000001" customHeight="1">
      <c r="A275" s="105">
        <f t="shared" si="4"/>
        <v>1</v>
      </c>
      <c r="B275" s="99" t="str">
        <f>'B1-1'!A$45</f>
        <v>آزمايشگاه مدار هاي DC</v>
      </c>
      <c r="C275" s="18">
        <v>2</v>
      </c>
      <c r="D275" s="102">
        <v>34</v>
      </c>
      <c r="E275" s="102">
        <v>1</v>
      </c>
    </row>
    <row r="276" spans="1:5" ht="20.100000000000001" customHeight="1">
      <c r="A276" s="105">
        <f t="shared" si="4"/>
        <v>1</v>
      </c>
      <c r="B276" s="99" t="str">
        <f>'B1-1'!A$46</f>
        <v>آزمايشگاه مدارهاي AC و مباني الكترونيك</v>
      </c>
      <c r="C276" s="18">
        <v>2</v>
      </c>
      <c r="D276" s="102">
        <v>34</v>
      </c>
      <c r="E276" s="102">
        <v>1</v>
      </c>
    </row>
    <row r="277" spans="1:5" ht="20.100000000000001" customHeight="1">
      <c r="A277" s="105">
        <f t="shared" si="4"/>
        <v>2</v>
      </c>
      <c r="B277" s="103"/>
      <c r="C277" s="90"/>
      <c r="D277" s="91"/>
      <c r="E277" s="91"/>
    </row>
    <row r="278" spans="1:5" ht="20.100000000000001" customHeight="1">
      <c r="A278" s="105">
        <f t="shared" si="4"/>
        <v>2</v>
      </c>
      <c r="B278" s="103"/>
      <c r="C278" s="90"/>
      <c r="D278" s="91"/>
      <c r="E278" s="91"/>
    </row>
    <row r="279" spans="1:5" ht="20.100000000000001" customHeight="1">
      <c r="A279" s="105">
        <f t="shared" si="4"/>
        <v>2</v>
      </c>
      <c r="B279" s="103"/>
      <c r="C279" s="90"/>
      <c r="D279" s="91"/>
      <c r="E279" s="91"/>
    </row>
    <row r="280" spans="1:5" ht="20.100000000000001" customHeight="1">
      <c r="A280" s="105">
        <f t="shared" si="4"/>
        <v>2</v>
      </c>
      <c r="B280" s="103"/>
      <c r="C280" s="90"/>
      <c r="D280" s="91"/>
      <c r="E280" s="91"/>
    </row>
    <row r="281" spans="1:5" ht="20.100000000000001" customHeight="1">
      <c r="A281" s="105">
        <f t="shared" si="4"/>
        <v>2</v>
      </c>
      <c r="B281" s="103"/>
      <c r="C281" s="90"/>
      <c r="D281" s="91"/>
      <c r="E281" s="91"/>
    </row>
    <row r="282" spans="1:5" ht="20.100000000000001" customHeight="1">
      <c r="A282" s="105">
        <f t="shared" si="4"/>
        <v>2</v>
      </c>
      <c r="B282" s="103"/>
      <c r="C282" s="90"/>
      <c r="D282" s="91"/>
      <c r="E282" s="91"/>
    </row>
    <row r="283" spans="1:5" ht="20.100000000000001" customHeight="1">
      <c r="A283" s="105">
        <v>1</v>
      </c>
      <c r="B283" s="103" t="s">
        <v>201</v>
      </c>
      <c r="C283" s="90"/>
      <c r="D283" s="91">
        <f>SUM(E232:E282)</f>
        <v>8</v>
      </c>
      <c r="E283" s="91"/>
    </row>
    <row r="284" spans="1:5" ht="20.100000000000001" customHeight="1">
      <c r="A284" s="105">
        <v>1</v>
      </c>
      <c r="B284" s="104" t="s">
        <v>202</v>
      </c>
      <c r="C284" s="105"/>
      <c r="D284" s="105">
        <f>SUMPRODUCT(D232:D282,E232:E282)</f>
        <v>476</v>
      </c>
      <c r="E284" s="105"/>
    </row>
    <row r="285" spans="1:5" ht="20.100000000000001" customHeight="1">
      <c r="A285" s="105">
        <v>1</v>
      </c>
      <c r="B285" s="104" t="s">
        <v>203</v>
      </c>
      <c r="C285" s="105"/>
      <c r="D285" s="105">
        <f>SUM(D232:D282)</f>
        <v>2686</v>
      </c>
      <c r="E285" s="105"/>
    </row>
    <row r="286" spans="1:5" ht="20.100000000000001" customHeight="1">
      <c r="A286" s="105">
        <v>1</v>
      </c>
      <c r="B286" s="104" t="s">
        <v>204</v>
      </c>
      <c r="C286" s="105"/>
      <c r="D286" s="105">
        <f>D285-D284</f>
        <v>2210</v>
      </c>
      <c r="E286" s="105"/>
    </row>
    <row r="287" spans="1:5" ht="20.100000000000001" customHeight="1">
      <c r="A287" s="105">
        <v>1</v>
      </c>
      <c r="B287" s="94" t="s">
        <v>219</v>
      </c>
      <c r="C287" s="95" t="s">
        <v>197</v>
      </c>
      <c r="D287" s="95" t="s">
        <v>198</v>
      </c>
      <c r="E287" s="96"/>
    </row>
    <row r="288" spans="1:5" ht="58.5">
      <c r="A288" s="105">
        <v>1</v>
      </c>
      <c r="B288" s="97" t="s">
        <v>199</v>
      </c>
      <c r="C288" s="98" t="s">
        <v>59</v>
      </c>
      <c r="D288" s="98" t="s">
        <v>60</v>
      </c>
      <c r="E288" s="98" t="s">
        <v>200</v>
      </c>
    </row>
    <row r="289" spans="1:5" ht="20.100000000000001" customHeight="1">
      <c r="A289" s="105">
        <f t="shared" ref="A289:A339" si="5">IF(E289=1,1,2)</f>
        <v>1</v>
      </c>
      <c r="B289" s="99" t="str">
        <f>'B1-1'!A$2</f>
        <v xml:space="preserve">فيزيک </v>
      </c>
      <c r="C289" s="100">
        <v>5</v>
      </c>
      <c r="D289" s="101">
        <v>85</v>
      </c>
      <c r="E289" s="102">
        <v>1</v>
      </c>
    </row>
    <row r="290" spans="1:5" ht="20.100000000000001" customHeight="1">
      <c r="A290" s="105">
        <f t="shared" si="5"/>
        <v>1</v>
      </c>
      <c r="B290" s="99" t="str">
        <f>'B1-1'!A$3</f>
        <v>رياضي</v>
      </c>
      <c r="C290" s="100">
        <v>4</v>
      </c>
      <c r="D290" s="101">
        <v>68</v>
      </c>
      <c r="E290" s="102">
        <v>1</v>
      </c>
    </row>
    <row r="291" spans="1:5" ht="20.100000000000001" customHeight="1">
      <c r="A291" s="105">
        <f t="shared" si="5"/>
        <v>2</v>
      </c>
      <c r="B291" s="99" t="str">
        <f>'B1-1'!A$4</f>
        <v>علم مواد (1)</v>
      </c>
      <c r="C291" s="100">
        <v>4</v>
      </c>
      <c r="D291" s="101">
        <v>68</v>
      </c>
      <c r="E291" s="102"/>
    </row>
    <row r="292" spans="1:5" ht="20.100000000000001" customHeight="1">
      <c r="A292" s="105">
        <f t="shared" si="5"/>
        <v>1</v>
      </c>
      <c r="B292" s="99" t="str">
        <f>'B1-1'!A$5</f>
        <v>مبانی الکتریسیسته و مدارهای DC</v>
      </c>
      <c r="C292" s="100">
        <v>2</v>
      </c>
      <c r="D292" s="101">
        <v>34</v>
      </c>
      <c r="E292" s="102">
        <v>1</v>
      </c>
    </row>
    <row r="293" spans="1:5" ht="20.100000000000001" customHeight="1">
      <c r="A293" s="105">
        <f t="shared" si="5"/>
        <v>1</v>
      </c>
      <c r="B293" s="99" t="str">
        <f>'B1-1'!A$6</f>
        <v>زبان (1)</v>
      </c>
      <c r="C293" s="100">
        <v>6</v>
      </c>
      <c r="D293" s="101">
        <v>102</v>
      </c>
      <c r="E293" s="102">
        <v>1</v>
      </c>
    </row>
    <row r="294" spans="1:5" ht="20.100000000000001" customHeight="1">
      <c r="A294" s="105">
        <f t="shared" si="5"/>
        <v>1</v>
      </c>
      <c r="B294" s="99" t="str">
        <f>'B1-1'!A$7</f>
        <v>نقشه کشي صنعتی (1)</v>
      </c>
      <c r="C294" s="100">
        <v>3</v>
      </c>
      <c r="D294" s="101">
        <v>51</v>
      </c>
      <c r="E294" s="102">
        <v>1</v>
      </c>
    </row>
    <row r="295" spans="1:5" ht="20.100000000000001" customHeight="1">
      <c r="A295" s="105">
        <f t="shared" si="5"/>
        <v>2</v>
      </c>
      <c r="B295" s="99" t="str">
        <f>'B1-1'!A$8</f>
        <v>زبان تخصصی تعمیر و نگهداری</v>
      </c>
      <c r="C295" s="100">
        <v>4</v>
      </c>
      <c r="D295" s="101">
        <v>68</v>
      </c>
      <c r="E295" s="102"/>
    </row>
    <row r="296" spans="1:5" ht="20.100000000000001" customHeight="1">
      <c r="A296" s="105">
        <f t="shared" si="5"/>
        <v>2</v>
      </c>
      <c r="B296" s="99" t="str">
        <f>'B1-1'!A$9</f>
        <v>مدار منطقی</v>
      </c>
      <c r="C296" s="100">
        <v>4</v>
      </c>
      <c r="D296" s="101">
        <v>68</v>
      </c>
      <c r="E296" s="102"/>
    </row>
    <row r="297" spans="1:5" ht="20.100000000000001" customHeight="1">
      <c r="A297" s="105">
        <f t="shared" si="5"/>
        <v>2</v>
      </c>
      <c r="B297" s="99" t="str">
        <f>'B1-1'!A$10</f>
        <v>علم مواد (2)</v>
      </c>
      <c r="C297" s="100">
        <v>3</v>
      </c>
      <c r="D297" s="101">
        <v>51</v>
      </c>
      <c r="E297" s="102"/>
    </row>
    <row r="298" spans="1:5" ht="20.100000000000001" customHeight="1">
      <c r="A298" s="105">
        <f t="shared" si="5"/>
        <v>2</v>
      </c>
      <c r="B298" s="99" t="str">
        <f>'B1-1'!A$11</f>
        <v>آئروديناميک</v>
      </c>
      <c r="C298" s="100">
        <v>4</v>
      </c>
      <c r="D298" s="101">
        <v>68</v>
      </c>
      <c r="E298" s="102"/>
    </row>
    <row r="299" spans="1:5" ht="20.100000000000001" customHeight="1">
      <c r="A299" s="105">
        <f t="shared" si="5"/>
        <v>2</v>
      </c>
      <c r="B299" s="99" t="str">
        <f>'B1-1'!A$12</f>
        <v>زبان (2)</v>
      </c>
      <c r="C299" s="100">
        <v>6</v>
      </c>
      <c r="D299" s="101">
        <v>102</v>
      </c>
      <c r="E299" s="102"/>
    </row>
    <row r="300" spans="1:5" ht="20.100000000000001" customHeight="1">
      <c r="A300" s="105">
        <f t="shared" si="5"/>
        <v>1</v>
      </c>
      <c r="B300" s="99" t="str">
        <f>'B1-1'!A$13</f>
        <v>مدارهای AC و مبانی الکترونیک</v>
      </c>
      <c r="C300" s="100">
        <v>4</v>
      </c>
      <c r="D300" s="101">
        <v>68</v>
      </c>
      <c r="E300" s="102">
        <v>1</v>
      </c>
    </row>
    <row r="301" spans="1:5" ht="20.100000000000001" customHeight="1">
      <c r="A301" s="105">
        <f t="shared" si="5"/>
        <v>2</v>
      </c>
      <c r="B301" s="99" t="str">
        <f>'B1-1'!A$14</f>
        <v>تئوری کارگاه (1)</v>
      </c>
      <c r="C301" s="100">
        <v>3</v>
      </c>
      <c r="D301" s="101">
        <v>51</v>
      </c>
      <c r="E301" s="102"/>
    </row>
    <row r="302" spans="1:5" ht="20.100000000000001" customHeight="1">
      <c r="A302" s="105">
        <f t="shared" si="5"/>
        <v>2</v>
      </c>
      <c r="B302" s="99" t="str">
        <f>'B1-1'!A$15</f>
        <v>موتور جت (1)</v>
      </c>
      <c r="C302" s="100">
        <v>5</v>
      </c>
      <c r="D302" s="101">
        <v>85</v>
      </c>
      <c r="E302" s="102"/>
    </row>
    <row r="303" spans="1:5" ht="20.100000000000001" customHeight="1">
      <c r="A303" s="105">
        <f t="shared" si="5"/>
        <v>2</v>
      </c>
      <c r="B303" s="99" t="str">
        <f>'B1-1'!A$16</f>
        <v>آزمايشگاه تئوری کارگاه (1)</v>
      </c>
      <c r="C303" s="100">
        <v>2</v>
      </c>
      <c r="D303" s="101">
        <v>34</v>
      </c>
      <c r="E303" s="102"/>
    </row>
    <row r="304" spans="1:5" ht="20.100000000000001" customHeight="1">
      <c r="A304" s="105">
        <f t="shared" si="5"/>
        <v>2</v>
      </c>
      <c r="B304" s="99" t="str">
        <f>'B1-1'!A$17</f>
        <v>تئوری کارگاه (2)</v>
      </c>
      <c r="C304" s="100">
        <v>4</v>
      </c>
      <c r="D304" s="101">
        <v>68</v>
      </c>
      <c r="E304" s="102"/>
    </row>
    <row r="305" spans="1:5" ht="20.100000000000001" customHeight="1">
      <c r="A305" s="105">
        <f t="shared" si="5"/>
        <v>2</v>
      </c>
      <c r="B305" s="99" t="str">
        <f>'B1-1'!A$18</f>
        <v>سيستم های هواپيما (1)</v>
      </c>
      <c r="C305" s="100">
        <v>4</v>
      </c>
      <c r="D305" s="101">
        <v>68</v>
      </c>
      <c r="E305" s="102"/>
    </row>
    <row r="306" spans="1:5" ht="20.100000000000001" customHeight="1">
      <c r="A306" s="105">
        <f t="shared" si="5"/>
        <v>2</v>
      </c>
      <c r="B306" s="99" t="str">
        <f>'B1-1'!A$19</f>
        <v>ساختمان هواپيما (1)</v>
      </c>
      <c r="C306" s="100">
        <v>4</v>
      </c>
      <c r="D306" s="101">
        <v>68</v>
      </c>
      <c r="E306" s="102"/>
    </row>
    <row r="307" spans="1:5" ht="20.100000000000001" customHeight="1">
      <c r="A307" s="105">
        <f t="shared" si="5"/>
        <v>2</v>
      </c>
      <c r="B307" s="99" t="str">
        <f>'B1-1'!A$20</f>
        <v>کارگاه موتور جت (1)</v>
      </c>
      <c r="C307" s="100">
        <v>4</v>
      </c>
      <c r="D307" s="101">
        <v>68</v>
      </c>
      <c r="E307" s="102"/>
    </row>
    <row r="308" spans="1:5" ht="20.100000000000001" customHeight="1">
      <c r="A308" s="105">
        <f t="shared" si="5"/>
        <v>2</v>
      </c>
      <c r="B308" s="99" t="str">
        <f>'B1-1'!A$21</f>
        <v>کارگاه سيستم های هواپيما(1)</v>
      </c>
      <c r="C308" s="100">
        <v>4</v>
      </c>
      <c r="D308" s="101">
        <v>68</v>
      </c>
      <c r="E308" s="102"/>
    </row>
    <row r="309" spans="1:5" ht="20.100000000000001" customHeight="1">
      <c r="A309" s="105">
        <f t="shared" si="5"/>
        <v>2</v>
      </c>
      <c r="B309" s="99" t="str">
        <f>'B1-1'!A$22</f>
        <v>کارگاه ساختمان (1)</v>
      </c>
      <c r="C309" s="100">
        <v>4</v>
      </c>
      <c r="D309" s="101">
        <v>68</v>
      </c>
      <c r="E309" s="102"/>
    </row>
    <row r="310" spans="1:5" ht="20.100000000000001" customHeight="1">
      <c r="A310" s="105">
        <f t="shared" si="5"/>
        <v>2</v>
      </c>
      <c r="B310" s="99" t="str">
        <f>'B1-1'!A$23</f>
        <v>سيستم های الکتريکیهواپيما</v>
      </c>
      <c r="C310" s="100">
        <v>4</v>
      </c>
      <c r="D310" s="101">
        <v>68</v>
      </c>
      <c r="E310" s="102"/>
    </row>
    <row r="311" spans="1:5" ht="20.100000000000001" customHeight="1">
      <c r="A311" s="105">
        <f t="shared" si="5"/>
        <v>2</v>
      </c>
      <c r="B311" s="99" t="str">
        <f>'B1-1'!A$24</f>
        <v>آزمايشگاه تئوری کارگاه(2)</v>
      </c>
      <c r="C311" s="100">
        <v>2</v>
      </c>
      <c r="D311" s="101">
        <v>34</v>
      </c>
      <c r="E311" s="102"/>
    </row>
    <row r="312" spans="1:5" ht="20.100000000000001" customHeight="1">
      <c r="A312" s="105">
        <f t="shared" si="5"/>
        <v>2</v>
      </c>
      <c r="B312" s="99" t="str">
        <f>'B1-1'!A$25</f>
        <v>آزمايشگاه علم مواد(1)</v>
      </c>
      <c r="C312" s="100">
        <v>2</v>
      </c>
      <c r="D312" s="101">
        <v>34</v>
      </c>
      <c r="E312" s="102"/>
    </row>
    <row r="313" spans="1:5" ht="20.100000000000001" customHeight="1">
      <c r="A313" s="105">
        <f t="shared" si="5"/>
        <v>2</v>
      </c>
      <c r="B313" s="99" t="str">
        <f>'B1-1'!A$26</f>
        <v>موتور جت (2)</v>
      </c>
      <c r="C313" s="100">
        <v>4</v>
      </c>
      <c r="D313" s="101">
        <v>68</v>
      </c>
      <c r="E313" s="102"/>
    </row>
    <row r="314" spans="1:5" ht="20.100000000000001" customHeight="1">
      <c r="A314" s="105">
        <f t="shared" si="5"/>
        <v>2</v>
      </c>
      <c r="B314" s="99" t="str">
        <f>'B1-1'!A$27</f>
        <v>سيستم های هواپيما (2)</v>
      </c>
      <c r="C314" s="100">
        <v>4</v>
      </c>
      <c r="D314" s="101">
        <v>68</v>
      </c>
      <c r="E314" s="102"/>
    </row>
    <row r="315" spans="1:5" ht="20.100000000000001" customHeight="1">
      <c r="A315" s="105">
        <f t="shared" si="5"/>
        <v>2</v>
      </c>
      <c r="B315" s="99" t="str">
        <f>'B1-1'!A$28</f>
        <v>ساختمان هواپيما (2)</v>
      </c>
      <c r="C315" s="100">
        <v>4</v>
      </c>
      <c r="D315" s="101">
        <v>68</v>
      </c>
      <c r="E315" s="102"/>
    </row>
    <row r="316" spans="1:5" ht="20.100000000000001" customHeight="1">
      <c r="A316" s="105">
        <f t="shared" si="5"/>
        <v>2</v>
      </c>
      <c r="B316" s="99" t="str">
        <f>'B1-1'!A$29</f>
        <v>زبان(3)</v>
      </c>
      <c r="C316" s="100">
        <v>6</v>
      </c>
      <c r="D316" s="101">
        <v>102</v>
      </c>
      <c r="E316" s="102"/>
    </row>
    <row r="317" spans="1:5" ht="20.100000000000001" customHeight="1">
      <c r="A317" s="105">
        <f t="shared" si="5"/>
        <v>1</v>
      </c>
      <c r="B317" s="99" t="str">
        <f>'B1-1'!A$30</f>
        <v>نقشه کشي (2)</v>
      </c>
      <c r="C317" s="100">
        <v>3</v>
      </c>
      <c r="D317" s="101">
        <v>51</v>
      </c>
      <c r="E317" s="102">
        <v>1</v>
      </c>
    </row>
    <row r="318" spans="1:5" ht="20.100000000000001" customHeight="1">
      <c r="A318" s="105">
        <f t="shared" si="5"/>
        <v>2</v>
      </c>
      <c r="B318" s="99" t="str">
        <f>'B1-1'!A$31</f>
        <v>عوامل انسانی</v>
      </c>
      <c r="C318" s="100">
        <v>2</v>
      </c>
      <c r="D318" s="101">
        <v>34</v>
      </c>
      <c r="E318" s="102"/>
    </row>
    <row r="319" spans="1:5" ht="20.100000000000001" customHeight="1">
      <c r="A319" s="105">
        <f t="shared" si="5"/>
        <v>2</v>
      </c>
      <c r="B319" s="99" t="str">
        <f>'B1-1'!A$32</f>
        <v>مكانيك پرواز</v>
      </c>
      <c r="C319" s="100">
        <v>4</v>
      </c>
      <c r="D319" s="101">
        <v>68</v>
      </c>
      <c r="E319" s="102"/>
    </row>
    <row r="320" spans="1:5" ht="20.100000000000001" customHeight="1">
      <c r="A320" s="105">
        <f t="shared" si="5"/>
        <v>2</v>
      </c>
      <c r="B320" s="99" t="str">
        <f>'B1-1'!A$33</f>
        <v>کارگاه سيستم های الکتريکی</v>
      </c>
      <c r="C320" s="100">
        <v>4</v>
      </c>
      <c r="D320" s="101">
        <v>68</v>
      </c>
      <c r="E320" s="102"/>
    </row>
    <row r="321" spans="1:5" ht="20.100000000000001" customHeight="1">
      <c r="A321" s="105">
        <f t="shared" si="5"/>
        <v>2</v>
      </c>
      <c r="B321" s="99" t="str">
        <f>'B1-1'!A$34</f>
        <v>آلات دقيق هواپيما</v>
      </c>
      <c r="C321" s="100">
        <v>4</v>
      </c>
      <c r="D321" s="101">
        <v>68</v>
      </c>
      <c r="E321" s="102"/>
    </row>
    <row r="322" spans="1:5" ht="20.100000000000001" customHeight="1">
      <c r="A322" s="105">
        <f t="shared" si="5"/>
        <v>2</v>
      </c>
      <c r="B322" s="99" t="str">
        <f>'B1-1'!A$35</f>
        <v>آزمايشگاه علم مواد(2)</v>
      </c>
      <c r="C322" s="100">
        <v>2</v>
      </c>
      <c r="D322" s="101">
        <v>34</v>
      </c>
      <c r="E322" s="102"/>
    </row>
    <row r="323" spans="1:5" ht="20.100000000000001" customHeight="1">
      <c r="A323" s="105">
        <f t="shared" si="5"/>
        <v>2</v>
      </c>
      <c r="B323" s="99" t="str">
        <f>'B1-1'!A$36</f>
        <v>مقررات هواپيمايی</v>
      </c>
      <c r="C323" s="100">
        <v>2</v>
      </c>
      <c r="D323" s="101">
        <v>34</v>
      </c>
      <c r="E323" s="102"/>
    </row>
    <row r="324" spans="1:5" ht="20.100000000000001" customHeight="1">
      <c r="A324" s="105">
        <f t="shared" si="5"/>
        <v>2</v>
      </c>
      <c r="B324" s="99" t="str">
        <f>'B1-1'!A$37</f>
        <v>کارگاه فلزکاری و جوشکاری</v>
      </c>
      <c r="C324" s="100">
        <v>6</v>
      </c>
      <c r="D324" s="101">
        <v>102</v>
      </c>
      <c r="E324" s="102"/>
    </row>
    <row r="325" spans="1:5" ht="20.100000000000001" customHeight="1">
      <c r="A325" s="105">
        <f t="shared" si="5"/>
        <v>2</v>
      </c>
      <c r="B325" s="99" t="str">
        <f>'B1-1'!A$38</f>
        <v>کارگاه موتور جت (2)</v>
      </c>
      <c r="C325" s="100">
        <v>3</v>
      </c>
      <c r="D325" s="101">
        <v>51</v>
      </c>
      <c r="E325" s="102"/>
    </row>
    <row r="326" spans="1:5" ht="20.100000000000001" customHeight="1">
      <c r="A326" s="105">
        <f t="shared" si="5"/>
        <v>2</v>
      </c>
      <c r="B326" s="99" t="str">
        <f>'B1-1'!A$39</f>
        <v>کارگاه سيستم های هواپيما(2)</v>
      </c>
      <c r="C326" s="100">
        <v>3</v>
      </c>
      <c r="D326" s="101">
        <v>51</v>
      </c>
      <c r="E326" s="102"/>
    </row>
    <row r="327" spans="1:5" ht="20.100000000000001" customHeight="1">
      <c r="A327" s="105">
        <f t="shared" si="5"/>
        <v>2</v>
      </c>
      <c r="B327" s="99" t="str">
        <f>'B1-1'!A$40</f>
        <v>کارگاه ساختمان (2)</v>
      </c>
      <c r="C327" s="100">
        <v>3</v>
      </c>
      <c r="D327" s="101">
        <v>51</v>
      </c>
      <c r="E327" s="102"/>
    </row>
    <row r="328" spans="1:5" ht="20.100000000000001" customHeight="1">
      <c r="A328" s="105">
        <f t="shared" si="5"/>
        <v>2</v>
      </c>
      <c r="B328" s="99" t="str">
        <f>'B1-1'!A$41</f>
        <v>كارگاه آلات دقيق هواپيما</v>
      </c>
      <c r="C328" s="100">
        <v>4</v>
      </c>
      <c r="D328" s="101">
        <v>68</v>
      </c>
      <c r="E328" s="102"/>
    </row>
    <row r="329" spans="1:5" ht="20.100000000000001" customHeight="1">
      <c r="A329" s="105">
        <f t="shared" si="5"/>
        <v>2</v>
      </c>
      <c r="B329" s="99" t="str">
        <f>'B1-1'!A$42</f>
        <v>تئوری ملخ</v>
      </c>
      <c r="C329" s="100">
        <v>1</v>
      </c>
      <c r="D329" s="101">
        <v>17</v>
      </c>
      <c r="E329" s="102"/>
    </row>
    <row r="330" spans="1:5" ht="20.100000000000001" customHeight="1">
      <c r="A330" s="105">
        <f t="shared" si="5"/>
        <v>2</v>
      </c>
      <c r="B330" s="99" t="str">
        <f>'B1-1'!A$43</f>
        <v>كارگاه ملخ</v>
      </c>
      <c r="C330" s="100">
        <v>1</v>
      </c>
      <c r="D330" s="101">
        <v>17</v>
      </c>
      <c r="E330" s="102"/>
    </row>
    <row r="331" spans="1:5" ht="20.100000000000001" customHeight="1">
      <c r="A331" s="105">
        <f t="shared" si="5"/>
        <v>2</v>
      </c>
      <c r="B331" s="99" t="str">
        <f>'B1-1'!A$44</f>
        <v>كارگاه تراشكاري</v>
      </c>
      <c r="C331" s="18">
        <v>3</v>
      </c>
      <c r="D331" s="102">
        <v>51</v>
      </c>
      <c r="E331" s="102"/>
    </row>
    <row r="332" spans="1:5" ht="20.100000000000001" customHeight="1">
      <c r="A332" s="105">
        <f t="shared" si="5"/>
        <v>2</v>
      </c>
      <c r="B332" s="99" t="str">
        <f>'B1-1'!A$45</f>
        <v>آزمايشگاه مدار هاي DC</v>
      </c>
      <c r="C332" s="18">
        <v>2</v>
      </c>
      <c r="D332" s="102">
        <v>34</v>
      </c>
      <c r="E332" s="102"/>
    </row>
    <row r="333" spans="1:5" ht="20.100000000000001" customHeight="1">
      <c r="A333" s="105">
        <f t="shared" si="5"/>
        <v>2</v>
      </c>
      <c r="B333" s="99" t="str">
        <f>'B1-1'!A$46</f>
        <v>آزمايشگاه مدارهاي AC و مباني الكترونيك</v>
      </c>
      <c r="C333" s="18">
        <v>2</v>
      </c>
      <c r="D333" s="102">
        <v>34</v>
      </c>
      <c r="E333" s="102"/>
    </row>
    <row r="334" spans="1:5" ht="20.100000000000001" customHeight="1">
      <c r="A334" s="105">
        <f t="shared" si="5"/>
        <v>2</v>
      </c>
      <c r="B334" s="103"/>
      <c r="C334" s="90"/>
      <c r="D334" s="91"/>
      <c r="E334" s="91"/>
    </row>
    <row r="335" spans="1:5" ht="20.100000000000001" customHeight="1">
      <c r="A335" s="105">
        <f t="shared" si="5"/>
        <v>2</v>
      </c>
      <c r="B335" s="103"/>
      <c r="C335" s="90"/>
      <c r="D335" s="91"/>
      <c r="E335" s="91"/>
    </row>
    <row r="336" spans="1:5" ht="20.100000000000001" customHeight="1">
      <c r="A336" s="105">
        <f t="shared" si="5"/>
        <v>2</v>
      </c>
      <c r="B336" s="103"/>
      <c r="C336" s="90"/>
      <c r="D336" s="91"/>
      <c r="E336" s="91"/>
    </row>
    <row r="337" spans="1:5" ht="20.100000000000001" customHeight="1">
      <c r="A337" s="105">
        <f t="shared" si="5"/>
        <v>2</v>
      </c>
      <c r="B337" s="103"/>
      <c r="C337" s="90"/>
      <c r="D337" s="91"/>
      <c r="E337" s="91"/>
    </row>
    <row r="338" spans="1:5" ht="20.100000000000001" customHeight="1">
      <c r="A338" s="105">
        <f t="shared" si="5"/>
        <v>2</v>
      </c>
      <c r="B338" s="103"/>
      <c r="C338" s="90"/>
      <c r="D338" s="91"/>
      <c r="E338" s="91"/>
    </row>
    <row r="339" spans="1:5" ht="20.100000000000001" customHeight="1">
      <c r="A339" s="105">
        <f t="shared" si="5"/>
        <v>2</v>
      </c>
      <c r="B339" s="103"/>
      <c r="C339" s="90"/>
      <c r="D339" s="91"/>
      <c r="E339" s="91"/>
    </row>
    <row r="340" spans="1:5" ht="20.100000000000001" customHeight="1">
      <c r="A340" s="105">
        <v>1</v>
      </c>
      <c r="B340" s="103" t="s">
        <v>201</v>
      </c>
      <c r="C340" s="90"/>
      <c r="D340" s="91">
        <f>SUM(E289:E339)</f>
        <v>7</v>
      </c>
      <c r="E340" s="91"/>
    </row>
    <row r="341" spans="1:5" ht="20.100000000000001" customHeight="1">
      <c r="A341" s="105">
        <v>1</v>
      </c>
      <c r="B341" s="104" t="s">
        <v>202</v>
      </c>
      <c r="C341" s="105"/>
      <c r="D341" s="105">
        <f>SUMPRODUCT(D289:D339,E289:E339)</f>
        <v>459</v>
      </c>
      <c r="E341" s="105"/>
    </row>
    <row r="342" spans="1:5" ht="20.100000000000001" customHeight="1">
      <c r="A342" s="105">
        <v>1</v>
      </c>
      <c r="B342" s="104" t="s">
        <v>203</v>
      </c>
      <c r="C342" s="105"/>
      <c r="D342" s="105">
        <f>SUM(D289:D339)</f>
        <v>2686</v>
      </c>
      <c r="E342" s="105"/>
    </row>
    <row r="343" spans="1:5" ht="20.100000000000001" customHeight="1">
      <c r="A343" s="105">
        <v>1</v>
      </c>
      <c r="B343" s="104" t="s">
        <v>204</v>
      </c>
      <c r="C343" s="105"/>
      <c r="D343" s="105">
        <f>D342-D341</f>
        <v>2227</v>
      </c>
      <c r="E343" s="105"/>
    </row>
    <row r="344" spans="1:5" ht="20.100000000000001" customHeight="1">
      <c r="A344" s="105">
        <v>1</v>
      </c>
      <c r="B344" s="94" t="s">
        <v>220</v>
      </c>
      <c r="C344" s="95" t="s">
        <v>197</v>
      </c>
      <c r="D344" s="95" t="s">
        <v>198</v>
      </c>
      <c r="E344" s="96"/>
    </row>
    <row r="345" spans="1:5" ht="58.5">
      <c r="A345" s="105">
        <v>1</v>
      </c>
      <c r="B345" s="97" t="s">
        <v>199</v>
      </c>
      <c r="C345" s="98" t="s">
        <v>59</v>
      </c>
      <c r="D345" s="98" t="s">
        <v>60</v>
      </c>
      <c r="E345" s="98" t="s">
        <v>200</v>
      </c>
    </row>
    <row r="346" spans="1:5" ht="20.100000000000001" customHeight="1">
      <c r="A346" s="105">
        <f t="shared" ref="A346:A396" si="6">IF(E346=1,1,2)</f>
        <v>1</v>
      </c>
      <c r="B346" s="99" t="str">
        <f>'B1-1'!A$2</f>
        <v xml:space="preserve">فيزيک </v>
      </c>
      <c r="C346" s="100">
        <v>5</v>
      </c>
      <c r="D346" s="101">
        <v>85</v>
      </c>
      <c r="E346" s="102">
        <v>1</v>
      </c>
    </row>
    <row r="347" spans="1:5" ht="20.100000000000001" customHeight="1">
      <c r="A347" s="105">
        <f t="shared" si="6"/>
        <v>1</v>
      </c>
      <c r="B347" s="99" t="str">
        <f>'B1-1'!A$3</f>
        <v>رياضي</v>
      </c>
      <c r="C347" s="100">
        <v>4</v>
      </c>
      <c r="D347" s="101">
        <v>68</v>
      </c>
      <c r="E347" s="102">
        <v>1</v>
      </c>
    </row>
    <row r="348" spans="1:5" ht="20.100000000000001" customHeight="1">
      <c r="A348" s="105">
        <f t="shared" si="6"/>
        <v>2</v>
      </c>
      <c r="B348" s="99" t="str">
        <f>'B1-1'!A$4</f>
        <v>علم مواد (1)</v>
      </c>
      <c r="C348" s="100">
        <v>4</v>
      </c>
      <c r="D348" s="101">
        <v>68</v>
      </c>
      <c r="E348" s="102"/>
    </row>
    <row r="349" spans="1:5" ht="20.100000000000001" customHeight="1">
      <c r="A349" s="105">
        <f t="shared" si="6"/>
        <v>1</v>
      </c>
      <c r="B349" s="99" t="str">
        <f>'B1-1'!A$5</f>
        <v>مبانی الکتریسیسته و مدارهای DC</v>
      </c>
      <c r="C349" s="100">
        <v>2</v>
      </c>
      <c r="D349" s="101">
        <v>34</v>
      </c>
      <c r="E349" s="102">
        <v>1</v>
      </c>
    </row>
    <row r="350" spans="1:5" ht="20.100000000000001" customHeight="1">
      <c r="A350" s="105">
        <f t="shared" si="6"/>
        <v>1</v>
      </c>
      <c r="B350" s="99" t="str">
        <f>'B1-1'!A$6</f>
        <v>زبان (1)</v>
      </c>
      <c r="C350" s="100">
        <v>6</v>
      </c>
      <c r="D350" s="101">
        <v>102</v>
      </c>
      <c r="E350" s="102">
        <v>1</v>
      </c>
    </row>
    <row r="351" spans="1:5" ht="20.100000000000001" customHeight="1">
      <c r="A351" s="105">
        <f t="shared" si="6"/>
        <v>1</v>
      </c>
      <c r="B351" s="99" t="str">
        <f>'B1-1'!A$7</f>
        <v>نقشه کشي صنعتی (1)</v>
      </c>
      <c r="C351" s="100">
        <v>3</v>
      </c>
      <c r="D351" s="101">
        <v>51</v>
      </c>
      <c r="E351" s="102">
        <v>1</v>
      </c>
    </row>
    <row r="352" spans="1:5" ht="20.100000000000001" customHeight="1">
      <c r="A352" s="105">
        <f t="shared" si="6"/>
        <v>2</v>
      </c>
      <c r="B352" s="99" t="str">
        <f>'B1-1'!A$8</f>
        <v>زبان تخصصی تعمیر و نگهداری</v>
      </c>
      <c r="C352" s="100">
        <v>4</v>
      </c>
      <c r="D352" s="101">
        <v>68</v>
      </c>
      <c r="E352" s="102"/>
    </row>
    <row r="353" spans="1:5" ht="20.100000000000001" customHeight="1">
      <c r="A353" s="105">
        <f t="shared" si="6"/>
        <v>2</v>
      </c>
      <c r="B353" s="99" t="str">
        <f>'B1-1'!A$9</f>
        <v>مدار منطقی</v>
      </c>
      <c r="C353" s="100">
        <v>4</v>
      </c>
      <c r="D353" s="101">
        <v>68</v>
      </c>
      <c r="E353" s="102"/>
    </row>
    <row r="354" spans="1:5" ht="20.100000000000001" customHeight="1">
      <c r="A354" s="105">
        <f t="shared" si="6"/>
        <v>2</v>
      </c>
      <c r="B354" s="99" t="str">
        <f>'B1-1'!A$10</f>
        <v>علم مواد (2)</v>
      </c>
      <c r="C354" s="100">
        <v>3</v>
      </c>
      <c r="D354" s="101">
        <v>51</v>
      </c>
      <c r="E354" s="102"/>
    </row>
    <row r="355" spans="1:5" ht="20.100000000000001" customHeight="1">
      <c r="A355" s="105">
        <f t="shared" si="6"/>
        <v>2</v>
      </c>
      <c r="B355" s="99" t="str">
        <f>'B1-1'!A$11</f>
        <v>آئروديناميک</v>
      </c>
      <c r="C355" s="100">
        <v>4</v>
      </c>
      <c r="D355" s="101">
        <v>68</v>
      </c>
      <c r="E355" s="102"/>
    </row>
    <row r="356" spans="1:5" ht="20.100000000000001" customHeight="1">
      <c r="A356" s="105">
        <f t="shared" si="6"/>
        <v>2</v>
      </c>
      <c r="B356" s="99" t="str">
        <f>'B1-1'!A$12</f>
        <v>زبان (2)</v>
      </c>
      <c r="C356" s="100">
        <v>6</v>
      </c>
      <c r="D356" s="101">
        <v>102</v>
      </c>
      <c r="E356" s="102"/>
    </row>
    <row r="357" spans="1:5" ht="20.100000000000001" customHeight="1">
      <c r="A357" s="105">
        <f t="shared" si="6"/>
        <v>1</v>
      </c>
      <c r="B357" s="99" t="str">
        <f>'B1-1'!A$13</f>
        <v>مدارهای AC و مبانی الکترونیک</v>
      </c>
      <c r="C357" s="100">
        <v>4</v>
      </c>
      <c r="D357" s="101">
        <v>68</v>
      </c>
      <c r="E357" s="102">
        <v>1</v>
      </c>
    </row>
    <row r="358" spans="1:5" ht="20.100000000000001" customHeight="1">
      <c r="A358" s="105">
        <f t="shared" si="6"/>
        <v>2</v>
      </c>
      <c r="B358" s="99" t="str">
        <f>'B1-1'!A$14</f>
        <v>تئوری کارگاه (1)</v>
      </c>
      <c r="C358" s="100">
        <v>3</v>
      </c>
      <c r="D358" s="101">
        <v>51</v>
      </c>
      <c r="E358" s="102"/>
    </row>
    <row r="359" spans="1:5" ht="20.100000000000001" customHeight="1">
      <c r="A359" s="105">
        <f t="shared" si="6"/>
        <v>2</v>
      </c>
      <c r="B359" s="99" t="str">
        <f>'B1-1'!A$15</f>
        <v>موتور جت (1)</v>
      </c>
      <c r="C359" s="100">
        <v>5</v>
      </c>
      <c r="D359" s="101">
        <v>85</v>
      </c>
      <c r="E359" s="102"/>
    </row>
    <row r="360" spans="1:5" ht="20.100000000000001" customHeight="1">
      <c r="A360" s="105">
        <f t="shared" si="6"/>
        <v>2</v>
      </c>
      <c r="B360" s="99" t="str">
        <f>'B1-1'!A$16</f>
        <v>آزمايشگاه تئوری کارگاه (1)</v>
      </c>
      <c r="C360" s="100">
        <v>2</v>
      </c>
      <c r="D360" s="101">
        <v>34</v>
      </c>
      <c r="E360" s="102"/>
    </row>
    <row r="361" spans="1:5" ht="20.100000000000001" customHeight="1">
      <c r="A361" s="105">
        <f t="shared" si="6"/>
        <v>2</v>
      </c>
      <c r="B361" s="99" t="str">
        <f>'B1-1'!A$17</f>
        <v>تئوری کارگاه (2)</v>
      </c>
      <c r="C361" s="100">
        <v>4</v>
      </c>
      <c r="D361" s="101">
        <v>68</v>
      </c>
      <c r="E361" s="102"/>
    </row>
    <row r="362" spans="1:5" ht="20.100000000000001" customHeight="1">
      <c r="A362" s="105">
        <f t="shared" si="6"/>
        <v>2</v>
      </c>
      <c r="B362" s="99" t="str">
        <f>'B1-1'!A$18</f>
        <v>سيستم های هواپيما (1)</v>
      </c>
      <c r="C362" s="100">
        <v>4</v>
      </c>
      <c r="D362" s="101">
        <v>68</v>
      </c>
      <c r="E362" s="102"/>
    </row>
    <row r="363" spans="1:5" ht="20.100000000000001" customHeight="1">
      <c r="A363" s="105">
        <f t="shared" si="6"/>
        <v>2</v>
      </c>
      <c r="B363" s="99" t="str">
        <f>'B1-1'!A$19</f>
        <v>ساختمان هواپيما (1)</v>
      </c>
      <c r="C363" s="100">
        <v>4</v>
      </c>
      <c r="D363" s="101">
        <v>68</v>
      </c>
      <c r="E363" s="102"/>
    </row>
    <row r="364" spans="1:5" ht="20.100000000000001" customHeight="1">
      <c r="A364" s="105">
        <f t="shared" si="6"/>
        <v>2</v>
      </c>
      <c r="B364" s="99" t="str">
        <f>'B1-1'!A$20</f>
        <v>کارگاه موتور جت (1)</v>
      </c>
      <c r="C364" s="100">
        <v>4</v>
      </c>
      <c r="D364" s="101">
        <v>68</v>
      </c>
      <c r="E364" s="102"/>
    </row>
    <row r="365" spans="1:5" ht="20.100000000000001" customHeight="1">
      <c r="A365" s="105">
        <f t="shared" si="6"/>
        <v>2</v>
      </c>
      <c r="B365" s="99" t="str">
        <f>'B1-1'!A$21</f>
        <v>کارگاه سيستم های هواپيما(1)</v>
      </c>
      <c r="C365" s="100">
        <v>4</v>
      </c>
      <c r="D365" s="101">
        <v>68</v>
      </c>
      <c r="E365" s="102"/>
    </row>
    <row r="366" spans="1:5" ht="20.100000000000001" customHeight="1">
      <c r="A366" s="105">
        <f t="shared" si="6"/>
        <v>2</v>
      </c>
      <c r="B366" s="99" t="str">
        <f>'B1-1'!A$22</f>
        <v>کارگاه ساختمان (1)</v>
      </c>
      <c r="C366" s="100">
        <v>4</v>
      </c>
      <c r="D366" s="101">
        <v>68</v>
      </c>
      <c r="E366" s="102"/>
    </row>
    <row r="367" spans="1:5" ht="20.100000000000001" customHeight="1">
      <c r="A367" s="105">
        <f t="shared" si="6"/>
        <v>2</v>
      </c>
      <c r="B367" s="99" t="str">
        <f>'B1-1'!A$23</f>
        <v>سيستم های الکتريکیهواپيما</v>
      </c>
      <c r="C367" s="100">
        <v>4</v>
      </c>
      <c r="D367" s="101">
        <v>68</v>
      </c>
      <c r="E367" s="102"/>
    </row>
    <row r="368" spans="1:5" ht="20.100000000000001" customHeight="1">
      <c r="A368" s="105">
        <f t="shared" si="6"/>
        <v>2</v>
      </c>
      <c r="B368" s="99" t="str">
        <f>'B1-1'!A$24</f>
        <v>آزمايشگاه تئوری کارگاه(2)</v>
      </c>
      <c r="C368" s="100">
        <v>2</v>
      </c>
      <c r="D368" s="101">
        <v>34</v>
      </c>
      <c r="E368" s="102"/>
    </row>
    <row r="369" spans="1:5" ht="20.100000000000001" customHeight="1">
      <c r="A369" s="105">
        <f t="shared" si="6"/>
        <v>2</v>
      </c>
      <c r="B369" s="99" t="str">
        <f>'B1-1'!A$25</f>
        <v>آزمايشگاه علم مواد(1)</v>
      </c>
      <c r="C369" s="100">
        <v>2</v>
      </c>
      <c r="D369" s="101">
        <v>34</v>
      </c>
      <c r="E369" s="102"/>
    </row>
    <row r="370" spans="1:5" ht="20.100000000000001" customHeight="1">
      <c r="A370" s="105">
        <f t="shared" si="6"/>
        <v>2</v>
      </c>
      <c r="B370" s="99" t="str">
        <f>'B1-1'!A$26</f>
        <v>موتور جت (2)</v>
      </c>
      <c r="C370" s="100">
        <v>4</v>
      </c>
      <c r="D370" s="101">
        <v>68</v>
      </c>
      <c r="E370" s="102"/>
    </row>
    <row r="371" spans="1:5" ht="20.100000000000001" customHeight="1">
      <c r="A371" s="105">
        <f t="shared" si="6"/>
        <v>2</v>
      </c>
      <c r="B371" s="99" t="str">
        <f>'B1-1'!A$27</f>
        <v>سيستم های هواپيما (2)</v>
      </c>
      <c r="C371" s="100">
        <v>4</v>
      </c>
      <c r="D371" s="101">
        <v>68</v>
      </c>
      <c r="E371" s="102"/>
    </row>
    <row r="372" spans="1:5" ht="20.100000000000001" customHeight="1">
      <c r="A372" s="105">
        <f t="shared" si="6"/>
        <v>2</v>
      </c>
      <c r="B372" s="99" t="str">
        <f>'B1-1'!A$28</f>
        <v>ساختمان هواپيما (2)</v>
      </c>
      <c r="C372" s="100">
        <v>4</v>
      </c>
      <c r="D372" s="101">
        <v>68</v>
      </c>
      <c r="E372" s="102"/>
    </row>
    <row r="373" spans="1:5" ht="20.100000000000001" customHeight="1">
      <c r="A373" s="105">
        <f t="shared" si="6"/>
        <v>2</v>
      </c>
      <c r="B373" s="99" t="str">
        <f>'B1-1'!A$29</f>
        <v>زبان(3)</v>
      </c>
      <c r="C373" s="100">
        <v>6</v>
      </c>
      <c r="D373" s="101">
        <v>102</v>
      </c>
      <c r="E373" s="102"/>
    </row>
    <row r="374" spans="1:5" ht="20.100000000000001" customHeight="1">
      <c r="A374" s="105">
        <f t="shared" si="6"/>
        <v>1</v>
      </c>
      <c r="B374" s="99" t="str">
        <f>'B1-1'!A$30</f>
        <v>نقشه کشي (2)</v>
      </c>
      <c r="C374" s="100">
        <v>3</v>
      </c>
      <c r="D374" s="101">
        <v>51</v>
      </c>
      <c r="E374" s="102">
        <v>1</v>
      </c>
    </row>
    <row r="375" spans="1:5" ht="20.100000000000001" customHeight="1">
      <c r="A375" s="105">
        <f t="shared" si="6"/>
        <v>2</v>
      </c>
      <c r="B375" s="99" t="str">
        <f>'B1-1'!A$31</f>
        <v>عوامل انسانی</v>
      </c>
      <c r="C375" s="100">
        <v>2</v>
      </c>
      <c r="D375" s="101">
        <v>34</v>
      </c>
      <c r="E375" s="102"/>
    </row>
    <row r="376" spans="1:5" ht="20.100000000000001" customHeight="1">
      <c r="A376" s="105">
        <f t="shared" si="6"/>
        <v>2</v>
      </c>
      <c r="B376" s="99" t="str">
        <f>'B1-1'!A$32</f>
        <v>مكانيك پرواز</v>
      </c>
      <c r="C376" s="100">
        <v>4</v>
      </c>
      <c r="D376" s="101">
        <v>68</v>
      </c>
      <c r="E376" s="102"/>
    </row>
    <row r="377" spans="1:5" ht="20.100000000000001" customHeight="1">
      <c r="A377" s="105">
        <f t="shared" si="6"/>
        <v>2</v>
      </c>
      <c r="B377" s="99" t="str">
        <f>'B1-1'!A$33</f>
        <v>کارگاه سيستم های الکتريکی</v>
      </c>
      <c r="C377" s="100">
        <v>4</v>
      </c>
      <c r="D377" s="101">
        <v>68</v>
      </c>
      <c r="E377" s="102"/>
    </row>
    <row r="378" spans="1:5" ht="20.100000000000001" customHeight="1">
      <c r="A378" s="105">
        <f t="shared" si="6"/>
        <v>2</v>
      </c>
      <c r="B378" s="99" t="str">
        <f>'B1-1'!A$34</f>
        <v>آلات دقيق هواپيما</v>
      </c>
      <c r="C378" s="100">
        <v>4</v>
      </c>
      <c r="D378" s="101">
        <v>68</v>
      </c>
      <c r="E378" s="102"/>
    </row>
    <row r="379" spans="1:5" ht="20.100000000000001" customHeight="1">
      <c r="A379" s="105">
        <f t="shared" si="6"/>
        <v>2</v>
      </c>
      <c r="B379" s="99" t="str">
        <f>'B1-1'!A$35</f>
        <v>آزمايشگاه علم مواد(2)</v>
      </c>
      <c r="C379" s="100">
        <v>2</v>
      </c>
      <c r="D379" s="101">
        <v>34</v>
      </c>
      <c r="E379" s="102"/>
    </row>
    <row r="380" spans="1:5" ht="20.100000000000001" customHeight="1">
      <c r="A380" s="105">
        <f t="shared" si="6"/>
        <v>2</v>
      </c>
      <c r="B380" s="99" t="str">
        <f>'B1-1'!A$36</f>
        <v>مقررات هواپيمايی</v>
      </c>
      <c r="C380" s="100">
        <v>2</v>
      </c>
      <c r="D380" s="101">
        <v>34</v>
      </c>
      <c r="E380" s="102"/>
    </row>
    <row r="381" spans="1:5" ht="20.100000000000001" customHeight="1">
      <c r="A381" s="105">
        <f t="shared" si="6"/>
        <v>2</v>
      </c>
      <c r="B381" s="99" t="str">
        <f>'B1-1'!A$37</f>
        <v>کارگاه فلزکاری و جوشکاری</v>
      </c>
      <c r="C381" s="100">
        <v>6</v>
      </c>
      <c r="D381" s="101">
        <v>102</v>
      </c>
      <c r="E381" s="102"/>
    </row>
    <row r="382" spans="1:5" ht="20.100000000000001" customHeight="1">
      <c r="A382" s="105">
        <f t="shared" si="6"/>
        <v>2</v>
      </c>
      <c r="B382" s="99" t="str">
        <f>'B1-1'!A$38</f>
        <v>کارگاه موتور جت (2)</v>
      </c>
      <c r="C382" s="100">
        <v>3</v>
      </c>
      <c r="D382" s="101">
        <v>51</v>
      </c>
      <c r="E382" s="102"/>
    </row>
    <row r="383" spans="1:5" ht="20.100000000000001" customHeight="1">
      <c r="A383" s="105">
        <f t="shared" si="6"/>
        <v>2</v>
      </c>
      <c r="B383" s="99" t="str">
        <f>'B1-1'!A$39</f>
        <v>کارگاه سيستم های هواپيما(2)</v>
      </c>
      <c r="C383" s="100">
        <v>3</v>
      </c>
      <c r="D383" s="101">
        <v>51</v>
      </c>
      <c r="E383" s="102"/>
    </row>
    <row r="384" spans="1:5" ht="20.100000000000001" customHeight="1">
      <c r="A384" s="105">
        <f t="shared" si="6"/>
        <v>2</v>
      </c>
      <c r="B384" s="99" t="str">
        <f>'B1-1'!A$40</f>
        <v>کارگاه ساختمان (2)</v>
      </c>
      <c r="C384" s="100">
        <v>3</v>
      </c>
      <c r="D384" s="101">
        <v>51</v>
      </c>
      <c r="E384" s="102"/>
    </row>
    <row r="385" spans="1:5" ht="20.100000000000001" customHeight="1">
      <c r="A385" s="105">
        <f t="shared" si="6"/>
        <v>2</v>
      </c>
      <c r="B385" s="99" t="str">
        <f>'B1-1'!A$41</f>
        <v>كارگاه آلات دقيق هواپيما</v>
      </c>
      <c r="C385" s="100">
        <v>4</v>
      </c>
      <c r="D385" s="101">
        <v>68</v>
      </c>
      <c r="E385" s="102"/>
    </row>
    <row r="386" spans="1:5" ht="20.100000000000001" customHeight="1">
      <c r="A386" s="105">
        <f t="shared" si="6"/>
        <v>2</v>
      </c>
      <c r="B386" s="99" t="str">
        <f>'B1-1'!A$42</f>
        <v>تئوری ملخ</v>
      </c>
      <c r="C386" s="100">
        <v>1</v>
      </c>
      <c r="D386" s="101">
        <v>17</v>
      </c>
      <c r="E386" s="102"/>
    </row>
    <row r="387" spans="1:5" ht="20.100000000000001" customHeight="1">
      <c r="A387" s="105">
        <f t="shared" si="6"/>
        <v>2</v>
      </c>
      <c r="B387" s="99" t="str">
        <f>'B1-1'!A$43</f>
        <v>كارگاه ملخ</v>
      </c>
      <c r="C387" s="100">
        <v>1</v>
      </c>
      <c r="D387" s="101">
        <v>17</v>
      </c>
      <c r="E387" s="102"/>
    </row>
    <row r="388" spans="1:5" ht="20.100000000000001" customHeight="1">
      <c r="A388" s="105">
        <f t="shared" si="6"/>
        <v>2</v>
      </c>
      <c r="B388" s="99" t="str">
        <f>'B1-1'!A$44</f>
        <v>كارگاه تراشكاري</v>
      </c>
      <c r="C388" s="18">
        <v>3</v>
      </c>
      <c r="D388" s="102">
        <v>51</v>
      </c>
      <c r="E388" s="102"/>
    </row>
    <row r="389" spans="1:5" ht="20.100000000000001" customHeight="1">
      <c r="A389" s="105">
        <f t="shared" si="6"/>
        <v>2</v>
      </c>
      <c r="B389" s="99" t="str">
        <f>'B1-1'!A$45</f>
        <v>آزمايشگاه مدار هاي DC</v>
      </c>
      <c r="C389" s="18">
        <v>2</v>
      </c>
      <c r="D389" s="102">
        <v>34</v>
      </c>
      <c r="E389" s="102"/>
    </row>
    <row r="390" spans="1:5" ht="20.100000000000001" customHeight="1">
      <c r="A390" s="105">
        <f t="shared" si="6"/>
        <v>2</v>
      </c>
      <c r="B390" s="99" t="str">
        <f>'B1-1'!A$46</f>
        <v>آزمايشگاه مدارهاي AC و مباني الكترونيك</v>
      </c>
      <c r="C390" s="18">
        <v>2</v>
      </c>
      <c r="D390" s="102">
        <v>34</v>
      </c>
      <c r="E390" s="102"/>
    </row>
    <row r="391" spans="1:5" ht="20.100000000000001" customHeight="1">
      <c r="A391" s="105">
        <f t="shared" si="6"/>
        <v>2</v>
      </c>
      <c r="B391" s="103"/>
      <c r="C391" s="90"/>
      <c r="D391" s="91"/>
      <c r="E391" s="91"/>
    </row>
    <row r="392" spans="1:5" ht="20.100000000000001" customHeight="1">
      <c r="A392" s="105">
        <f t="shared" si="6"/>
        <v>2</v>
      </c>
      <c r="B392" s="103"/>
      <c r="C392" s="90"/>
      <c r="D392" s="91"/>
      <c r="E392" s="91"/>
    </row>
    <row r="393" spans="1:5" ht="20.100000000000001" customHeight="1">
      <c r="A393" s="105">
        <f t="shared" si="6"/>
        <v>2</v>
      </c>
      <c r="B393" s="103"/>
      <c r="C393" s="90"/>
      <c r="D393" s="91"/>
      <c r="E393" s="91"/>
    </row>
    <row r="394" spans="1:5" ht="20.100000000000001" customHeight="1">
      <c r="A394" s="105">
        <f t="shared" si="6"/>
        <v>2</v>
      </c>
      <c r="B394" s="103"/>
      <c r="C394" s="90"/>
      <c r="D394" s="91"/>
      <c r="E394" s="91"/>
    </row>
    <row r="395" spans="1:5" ht="20.100000000000001" customHeight="1">
      <c r="A395" s="105">
        <f t="shared" si="6"/>
        <v>2</v>
      </c>
      <c r="B395" s="103"/>
      <c r="C395" s="90"/>
      <c r="D395" s="91"/>
      <c r="E395" s="91"/>
    </row>
    <row r="396" spans="1:5" ht="20.100000000000001" customHeight="1">
      <c r="A396" s="105">
        <f t="shared" si="6"/>
        <v>2</v>
      </c>
      <c r="B396" s="103"/>
      <c r="C396" s="90"/>
      <c r="D396" s="91"/>
      <c r="E396" s="91"/>
    </row>
    <row r="397" spans="1:5" ht="20.100000000000001" customHeight="1">
      <c r="A397" s="105">
        <v>1</v>
      </c>
      <c r="B397" s="103" t="s">
        <v>201</v>
      </c>
      <c r="C397" s="90"/>
      <c r="D397" s="91">
        <f>SUM(E346:E396)</f>
        <v>7</v>
      </c>
      <c r="E397" s="91"/>
    </row>
    <row r="398" spans="1:5" ht="20.100000000000001" customHeight="1">
      <c r="A398" s="105">
        <v>1</v>
      </c>
      <c r="B398" s="104" t="s">
        <v>202</v>
      </c>
      <c r="C398" s="105"/>
      <c r="D398" s="105">
        <f>SUMPRODUCT(D346:D396,E346:E396)</f>
        <v>459</v>
      </c>
      <c r="E398" s="105"/>
    </row>
    <row r="399" spans="1:5" ht="20.100000000000001" customHeight="1">
      <c r="A399" s="105">
        <v>1</v>
      </c>
      <c r="B399" s="104" t="s">
        <v>203</v>
      </c>
      <c r="C399" s="105"/>
      <c r="D399" s="105">
        <f>SUM(D346:D396)</f>
        <v>2686</v>
      </c>
      <c r="E399" s="105"/>
    </row>
    <row r="400" spans="1:5" ht="20.100000000000001" customHeight="1">
      <c r="A400" s="105">
        <v>1</v>
      </c>
      <c r="B400" s="104" t="s">
        <v>204</v>
      </c>
      <c r="C400" s="105"/>
      <c r="D400" s="105">
        <f>D399-D398</f>
        <v>2227</v>
      </c>
      <c r="E400" s="105"/>
    </row>
    <row r="401" spans="1:5" ht="20.100000000000001" customHeight="1">
      <c r="A401" s="105">
        <v>1</v>
      </c>
      <c r="B401" s="94"/>
      <c r="C401" s="95" t="s">
        <v>197</v>
      </c>
      <c r="D401" s="95" t="s">
        <v>198</v>
      </c>
      <c r="E401" s="96"/>
    </row>
    <row r="402" spans="1:5" ht="58.5">
      <c r="A402" s="105">
        <v>1</v>
      </c>
      <c r="B402" s="97" t="s">
        <v>199</v>
      </c>
      <c r="C402" s="98" t="s">
        <v>59</v>
      </c>
      <c r="D402" s="98" t="s">
        <v>60</v>
      </c>
      <c r="E402" s="98" t="s">
        <v>200</v>
      </c>
    </row>
    <row r="403" spans="1:5" ht="20.100000000000001" customHeight="1">
      <c r="A403" s="105">
        <f t="shared" ref="A403:A453" si="7">IF(E403=1,1,2)</f>
        <v>1</v>
      </c>
      <c r="B403" s="99" t="str">
        <f>'B1-1'!A$2</f>
        <v xml:space="preserve">فيزيک </v>
      </c>
      <c r="C403" s="100">
        <v>5</v>
      </c>
      <c r="D403" s="101">
        <v>85</v>
      </c>
      <c r="E403" s="102">
        <v>1</v>
      </c>
    </row>
    <row r="404" spans="1:5" ht="20.100000000000001" customHeight="1">
      <c r="A404" s="105">
        <f t="shared" si="7"/>
        <v>1</v>
      </c>
      <c r="B404" s="99" t="str">
        <f>'B1-1'!A$3</f>
        <v>رياضي</v>
      </c>
      <c r="C404" s="100">
        <v>4</v>
      </c>
      <c r="D404" s="101">
        <v>68</v>
      </c>
      <c r="E404" s="102">
        <v>1</v>
      </c>
    </row>
    <row r="405" spans="1:5" ht="20.100000000000001" customHeight="1">
      <c r="A405" s="105">
        <f t="shared" si="7"/>
        <v>2</v>
      </c>
      <c r="B405" s="99" t="str">
        <f>'B1-1'!A$4</f>
        <v>علم مواد (1)</v>
      </c>
      <c r="C405" s="100">
        <v>4</v>
      </c>
      <c r="D405" s="101">
        <v>68</v>
      </c>
      <c r="E405" s="102"/>
    </row>
    <row r="406" spans="1:5" ht="20.100000000000001" customHeight="1">
      <c r="A406" s="105">
        <f t="shared" si="7"/>
        <v>1</v>
      </c>
      <c r="B406" s="99" t="str">
        <f>'B1-1'!A$5</f>
        <v>مبانی الکتریسیسته و مدارهای DC</v>
      </c>
      <c r="C406" s="100">
        <v>2</v>
      </c>
      <c r="D406" s="101">
        <v>34</v>
      </c>
      <c r="E406" s="102">
        <v>1</v>
      </c>
    </row>
    <row r="407" spans="1:5" ht="20.100000000000001" customHeight="1">
      <c r="A407" s="105">
        <f t="shared" si="7"/>
        <v>1</v>
      </c>
      <c r="B407" s="99" t="str">
        <f>'B1-1'!A$6</f>
        <v>زبان (1)</v>
      </c>
      <c r="C407" s="100">
        <v>6</v>
      </c>
      <c r="D407" s="101">
        <v>102</v>
      </c>
      <c r="E407" s="102">
        <v>1</v>
      </c>
    </row>
    <row r="408" spans="1:5" ht="20.100000000000001" customHeight="1">
      <c r="A408" s="105">
        <f t="shared" si="7"/>
        <v>1</v>
      </c>
      <c r="B408" s="99" t="str">
        <f>'B1-1'!A$7</f>
        <v>نقشه کشي صنعتی (1)</v>
      </c>
      <c r="C408" s="100">
        <v>3</v>
      </c>
      <c r="D408" s="101">
        <v>51</v>
      </c>
      <c r="E408" s="102">
        <v>1</v>
      </c>
    </row>
    <row r="409" spans="1:5" ht="20.100000000000001" customHeight="1">
      <c r="A409" s="105">
        <f t="shared" si="7"/>
        <v>2</v>
      </c>
      <c r="B409" s="99" t="str">
        <f>'B1-1'!A$8</f>
        <v>زبان تخصصی تعمیر و نگهداری</v>
      </c>
      <c r="C409" s="100">
        <v>4</v>
      </c>
      <c r="D409" s="101">
        <v>68</v>
      </c>
      <c r="E409" s="102"/>
    </row>
    <row r="410" spans="1:5" ht="20.100000000000001" customHeight="1">
      <c r="A410" s="105">
        <f t="shared" si="7"/>
        <v>2</v>
      </c>
      <c r="B410" s="99" t="str">
        <f>'B1-1'!A$9</f>
        <v>مدار منطقی</v>
      </c>
      <c r="C410" s="100">
        <v>4</v>
      </c>
      <c r="D410" s="101">
        <v>68</v>
      </c>
      <c r="E410" s="102"/>
    </row>
    <row r="411" spans="1:5" ht="20.100000000000001" customHeight="1">
      <c r="A411" s="105">
        <f t="shared" si="7"/>
        <v>2</v>
      </c>
      <c r="B411" s="99" t="str">
        <f>'B1-1'!A$10</f>
        <v>علم مواد (2)</v>
      </c>
      <c r="C411" s="100">
        <v>3</v>
      </c>
      <c r="D411" s="101">
        <v>51</v>
      </c>
      <c r="E411" s="102"/>
    </row>
    <row r="412" spans="1:5" ht="20.100000000000001" customHeight="1">
      <c r="A412" s="105">
        <f t="shared" si="7"/>
        <v>2</v>
      </c>
      <c r="B412" s="99" t="str">
        <f>'B1-1'!A$11</f>
        <v>آئروديناميک</v>
      </c>
      <c r="C412" s="100">
        <v>4</v>
      </c>
      <c r="D412" s="101">
        <v>68</v>
      </c>
      <c r="E412" s="102"/>
    </row>
    <row r="413" spans="1:5" ht="20.100000000000001" customHeight="1">
      <c r="A413" s="105">
        <f t="shared" si="7"/>
        <v>2</v>
      </c>
      <c r="B413" s="99" t="str">
        <f>'B1-1'!A$12</f>
        <v>زبان (2)</v>
      </c>
      <c r="C413" s="100">
        <v>6</v>
      </c>
      <c r="D413" s="101">
        <v>102</v>
      </c>
      <c r="E413" s="102"/>
    </row>
    <row r="414" spans="1:5" ht="20.100000000000001" customHeight="1">
      <c r="A414" s="105">
        <f t="shared" si="7"/>
        <v>1</v>
      </c>
      <c r="B414" s="99" t="str">
        <f>'B1-1'!A$13</f>
        <v>مدارهای AC و مبانی الکترونیک</v>
      </c>
      <c r="C414" s="100">
        <v>4</v>
      </c>
      <c r="D414" s="101">
        <v>68</v>
      </c>
      <c r="E414" s="102">
        <v>1</v>
      </c>
    </row>
    <row r="415" spans="1:5" ht="20.100000000000001" customHeight="1">
      <c r="A415" s="105">
        <f t="shared" si="7"/>
        <v>2</v>
      </c>
      <c r="B415" s="99" t="str">
        <f>'B1-1'!A$14</f>
        <v>تئوری کارگاه (1)</v>
      </c>
      <c r="C415" s="100">
        <v>3</v>
      </c>
      <c r="D415" s="101">
        <v>51</v>
      </c>
      <c r="E415" s="102"/>
    </row>
    <row r="416" spans="1:5" ht="20.100000000000001" customHeight="1">
      <c r="A416" s="105">
        <f t="shared" si="7"/>
        <v>2</v>
      </c>
      <c r="B416" s="99" t="str">
        <f>'B1-1'!A$15</f>
        <v>موتور جت (1)</v>
      </c>
      <c r="C416" s="100">
        <v>5</v>
      </c>
      <c r="D416" s="101">
        <v>85</v>
      </c>
      <c r="E416" s="102"/>
    </row>
    <row r="417" spans="1:5" ht="20.100000000000001" customHeight="1">
      <c r="A417" s="105">
        <f t="shared" si="7"/>
        <v>2</v>
      </c>
      <c r="B417" s="99" t="str">
        <f>'B1-1'!A$16</f>
        <v>آزمايشگاه تئوری کارگاه (1)</v>
      </c>
      <c r="C417" s="100">
        <v>2</v>
      </c>
      <c r="D417" s="101">
        <v>34</v>
      </c>
      <c r="E417" s="102"/>
    </row>
    <row r="418" spans="1:5" ht="20.100000000000001" customHeight="1">
      <c r="A418" s="105">
        <f t="shared" si="7"/>
        <v>2</v>
      </c>
      <c r="B418" s="99" t="str">
        <f>'B1-1'!A$17</f>
        <v>تئوری کارگاه (2)</v>
      </c>
      <c r="C418" s="100">
        <v>4</v>
      </c>
      <c r="D418" s="101">
        <v>68</v>
      </c>
      <c r="E418" s="102"/>
    </row>
    <row r="419" spans="1:5" ht="20.100000000000001" customHeight="1">
      <c r="A419" s="105">
        <f t="shared" si="7"/>
        <v>2</v>
      </c>
      <c r="B419" s="99" t="str">
        <f>'B1-1'!A$18</f>
        <v>سيستم های هواپيما (1)</v>
      </c>
      <c r="C419" s="100">
        <v>4</v>
      </c>
      <c r="D419" s="101">
        <v>68</v>
      </c>
      <c r="E419" s="102"/>
    </row>
    <row r="420" spans="1:5" ht="20.100000000000001" customHeight="1">
      <c r="A420" s="105">
        <f t="shared" si="7"/>
        <v>2</v>
      </c>
      <c r="B420" s="99" t="str">
        <f>'B1-1'!A$19</f>
        <v>ساختمان هواپيما (1)</v>
      </c>
      <c r="C420" s="100">
        <v>4</v>
      </c>
      <c r="D420" s="101">
        <v>68</v>
      </c>
      <c r="E420" s="102"/>
    </row>
    <row r="421" spans="1:5" ht="20.100000000000001" customHeight="1">
      <c r="A421" s="105">
        <f t="shared" si="7"/>
        <v>2</v>
      </c>
      <c r="B421" s="99" t="str">
        <f>'B1-1'!A$20</f>
        <v>کارگاه موتور جت (1)</v>
      </c>
      <c r="C421" s="100">
        <v>4</v>
      </c>
      <c r="D421" s="101">
        <v>68</v>
      </c>
      <c r="E421" s="102"/>
    </row>
    <row r="422" spans="1:5" ht="20.100000000000001" customHeight="1">
      <c r="A422" s="105">
        <f t="shared" si="7"/>
        <v>2</v>
      </c>
      <c r="B422" s="99" t="str">
        <f>'B1-1'!A$21</f>
        <v>کارگاه سيستم های هواپيما(1)</v>
      </c>
      <c r="C422" s="100">
        <v>4</v>
      </c>
      <c r="D422" s="101">
        <v>68</v>
      </c>
      <c r="E422" s="102"/>
    </row>
    <row r="423" spans="1:5" ht="20.100000000000001" customHeight="1">
      <c r="A423" s="105">
        <f t="shared" si="7"/>
        <v>2</v>
      </c>
      <c r="B423" s="99" t="str">
        <f>'B1-1'!A$22</f>
        <v>کارگاه ساختمان (1)</v>
      </c>
      <c r="C423" s="100">
        <v>4</v>
      </c>
      <c r="D423" s="101">
        <v>68</v>
      </c>
      <c r="E423" s="102"/>
    </row>
    <row r="424" spans="1:5" ht="20.100000000000001" customHeight="1">
      <c r="A424" s="105">
        <f t="shared" si="7"/>
        <v>2</v>
      </c>
      <c r="B424" s="99" t="str">
        <f>'B1-1'!A$23</f>
        <v>سيستم های الکتريکیهواپيما</v>
      </c>
      <c r="C424" s="100">
        <v>4</v>
      </c>
      <c r="D424" s="101">
        <v>68</v>
      </c>
      <c r="E424" s="102"/>
    </row>
    <row r="425" spans="1:5" ht="20.100000000000001" customHeight="1">
      <c r="A425" s="105">
        <f t="shared" si="7"/>
        <v>2</v>
      </c>
      <c r="B425" s="99" t="str">
        <f>'B1-1'!A$24</f>
        <v>آزمايشگاه تئوری کارگاه(2)</v>
      </c>
      <c r="C425" s="100">
        <v>2</v>
      </c>
      <c r="D425" s="101">
        <v>34</v>
      </c>
      <c r="E425" s="102"/>
    </row>
    <row r="426" spans="1:5" ht="20.100000000000001" customHeight="1">
      <c r="A426" s="105">
        <f t="shared" si="7"/>
        <v>2</v>
      </c>
      <c r="B426" s="99" t="str">
        <f>'B1-1'!A$25</f>
        <v>آزمايشگاه علم مواد(1)</v>
      </c>
      <c r="C426" s="100">
        <v>2</v>
      </c>
      <c r="D426" s="101">
        <v>34</v>
      </c>
      <c r="E426" s="102"/>
    </row>
    <row r="427" spans="1:5" ht="20.100000000000001" customHeight="1">
      <c r="A427" s="105">
        <f t="shared" si="7"/>
        <v>2</v>
      </c>
      <c r="B427" s="99" t="str">
        <f>'B1-1'!A$26</f>
        <v>موتور جت (2)</v>
      </c>
      <c r="C427" s="100">
        <v>4</v>
      </c>
      <c r="D427" s="101">
        <v>68</v>
      </c>
      <c r="E427" s="102"/>
    </row>
    <row r="428" spans="1:5" ht="20.100000000000001" customHeight="1">
      <c r="A428" s="105">
        <f t="shared" si="7"/>
        <v>2</v>
      </c>
      <c r="B428" s="99" t="str">
        <f>'B1-1'!A$27</f>
        <v>سيستم های هواپيما (2)</v>
      </c>
      <c r="C428" s="100">
        <v>4</v>
      </c>
      <c r="D428" s="101">
        <v>68</v>
      </c>
      <c r="E428" s="102"/>
    </row>
    <row r="429" spans="1:5" ht="20.100000000000001" customHeight="1">
      <c r="A429" s="105">
        <f t="shared" si="7"/>
        <v>2</v>
      </c>
      <c r="B429" s="99" t="str">
        <f>'B1-1'!A$28</f>
        <v>ساختمان هواپيما (2)</v>
      </c>
      <c r="C429" s="100">
        <v>4</v>
      </c>
      <c r="D429" s="101">
        <v>68</v>
      </c>
      <c r="E429" s="102"/>
    </row>
    <row r="430" spans="1:5" ht="20.100000000000001" customHeight="1">
      <c r="A430" s="105">
        <f t="shared" si="7"/>
        <v>2</v>
      </c>
      <c r="B430" s="99" t="str">
        <f>'B1-1'!A$29</f>
        <v>زبان(3)</v>
      </c>
      <c r="C430" s="100">
        <v>6</v>
      </c>
      <c r="D430" s="101">
        <v>102</v>
      </c>
      <c r="E430" s="102"/>
    </row>
    <row r="431" spans="1:5" ht="20.100000000000001" customHeight="1">
      <c r="A431" s="105">
        <f t="shared" si="7"/>
        <v>1</v>
      </c>
      <c r="B431" s="99" t="str">
        <f>'B1-1'!A$30</f>
        <v>نقشه کشي (2)</v>
      </c>
      <c r="C431" s="100">
        <v>3</v>
      </c>
      <c r="D431" s="101">
        <v>51</v>
      </c>
      <c r="E431" s="102">
        <v>1</v>
      </c>
    </row>
    <row r="432" spans="1:5" ht="20.100000000000001" customHeight="1">
      <c r="A432" s="105">
        <f t="shared" si="7"/>
        <v>2</v>
      </c>
      <c r="B432" s="99" t="str">
        <f>'B1-1'!A$31</f>
        <v>عوامل انسانی</v>
      </c>
      <c r="C432" s="100">
        <v>2</v>
      </c>
      <c r="D432" s="101">
        <v>34</v>
      </c>
      <c r="E432" s="102"/>
    </row>
    <row r="433" spans="1:5" ht="20.100000000000001" customHeight="1">
      <c r="A433" s="105">
        <f t="shared" si="7"/>
        <v>2</v>
      </c>
      <c r="B433" s="99" t="str">
        <f>'B1-1'!A$32</f>
        <v>مكانيك پرواز</v>
      </c>
      <c r="C433" s="100">
        <v>4</v>
      </c>
      <c r="D433" s="101">
        <v>68</v>
      </c>
      <c r="E433" s="102"/>
    </row>
    <row r="434" spans="1:5" ht="20.100000000000001" customHeight="1">
      <c r="A434" s="105">
        <f t="shared" si="7"/>
        <v>2</v>
      </c>
      <c r="B434" s="99" t="str">
        <f>'B1-1'!A$33</f>
        <v>کارگاه سيستم های الکتريکی</v>
      </c>
      <c r="C434" s="100">
        <v>4</v>
      </c>
      <c r="D434" s="101">
        <v>68</v>
      </c>
      <c r="E434" s="102"/>
    </row>
    <row r="435" spans="1:5" ht="20.100000000000001" customHeight="1">
      <c r="A435" s="105">
        <f t="shared" si="7"/>
        <v>2</v>
      </c>
      <c r="B435" s="99" t="str">
        <f>'B1-1'!A$34</f>
        <v>آلات دقيق هواپيما</v>
      </c>
      <c r="C435" s="100">
        <v>4</v>
      </c>
      <c r="D435" s="101">
        <v>68</v>
      </c>
      <c r="E435" s="102"/>
    </row>
    <row r="436" spans="1:5" ht="20.100000000000001" customHeight="1">
      <c r="A436" s="105">
        <f t="shared" si="7"/>
        <v>2</v>
      </c>
      <c r="B436" s="99" t="str">
        <f>'B1-1'!A$35</f>
        <v>آزمايشگاه علم مواد(2)</v>
      </c>
      <c r="C436" s="100">
        <v>2</v>
      </c>
      <c r="D436" s="101">
        <v>34</v>
      </c>
      <c r="E436" s="102"/>
    </row>
    <row r="437" spans="1:5" ht="20.100000000000001" customHeight="1">
      <c r="A437" s="105">
        <f t="shared" si="7"/>
        <v>2</v>
      </c>
      <c r="B437" s="99" t="str">
        <f>'B1-1'!A$36</f>
        <v>مقررات هواپيمايی</v>
      </c>
      <c r="C437" s="100">
        <v>2</v>
      </c>
      <c r="D437" s="101">
        <v>34</v>
      </c>
      <c r="E437" s="102"/>
    </row>
    <row r="438" spans="1:5" ht="20.100000000000001" customHeight="1">
      <c r="A438" s="105">
        <f t="shared" si="7"/>
        <v>2</v>
      </c>
      <c r="B438" s="99" t="str">
        <f>'B1-1'!A$37</f>
        <v>کارگاه فلزکاری و جوشکاری</v>
      </c>
      <c r="C438" s="100">
        <v>6</v>
      </c>
      <c r="D438" s="101">
        <v>102</v>
      </c>
      <c r="E438" s="102"/>
    </row>
    <row r="439" spans="1:5" ht="20.100000000000001" customHeight="1">
      <c r="A439" s="105">
        <f t="shared" si="7"/>
        <v>2</v>
      </c>
      <c r="B439" s="99" t="str">
        <f>'B1-1'!A$38</f>
        <v>کارگاه موتور جت (2)</v>
      </c>
      <c r="C439" s="100">
        <v>3</v>
      </c>
      <c r="D439" s="101">
        <v>51</v>
      </c>
      <c r="E439" s="102"/>
    </row>
    <row r="440" spans="1:5" ht="20.100000000000001" customHeight="1">
      <c r="A440" s="105">
        <f t="shared" si="7"/>
        <v>2</v>
      </c>
      <c r="B440" s="99" t="str">
        <f>'B1-1'!A$39</f>
        <v>کارگاه سيستم های هواپيما(2)</v>
      </c>
      <c r="C440" s="100">
        <v>3</v>
      </c>
      <c r="D440" s="101">
        <v>51</v>
      </c>
      <c r="E440" s="102"/>
    </row>
    <row r="441" spans="1:5" ht="20.100000000000001" customHeight="1">
      <c r="A441" s="105">
        <f t="shared" si="7"/>
        <v>2</v>
      </c>
      <c r="B441" s="99" t="str">
        <f>'B1-1'!A$40</f>
        <v>کارگاه ساختمان (2)</v>
      </c>
      <c r="C441" s="100">
        <v>3</v>
      </c>
      <c r="D441" s="101">
        <v>51</v>
      </c>
      <c r="E441" s="102"/>
    </row>
    <row r="442" spans="1:5" ht="20.100000000000001" customHeight="1">
      <c r="A442" s="105">
        <f t="shared" si="7"/>
        <v>2</v>
      </c>
      <c r="B442" s="99" t="str">
        <f>'B1-1'!A$41</f>
        <v>كارگاه آلات دقيق هواپيما</v>
      </c>
      <c r="C442" s="100">
        <v>4</v>
      </c>
      <c r="D442" s="101">
        <v>68</v>
      </c>
      <c r="E442" s="102"/>
    </row>
    <row r="443" spans="1:5" ht="20.100000000000001" customHeight="1">
      <c r="A443" s="105">
        <f t="shared" si="7"/>
        <v>2</v>
      </c>
      <c r="B443" s="99" t="str">
        <f>'B1-1'!A$42</f>
        <v>تئوری ملخ</v>
      </c>
      <c r="C443" s="100">
        <v>1</v>
      </c>
      <c r="D443" s="101">
        <v>17</v>
      </c>
      <c r="E443" s="102"/>
    </row>
    <row r="444" spans="1:5" ht="20.100000000000001" customHeight="1">
      <c r="A444" s="105">
        <f t="shared" si="7"/>
        <v>2</v>
      </c>
      <c r="B444" s="99" t="str">
        <f>'B1-1'!A$43</f>
        <v>كارگاه ملخ</v>
      </c>
      <c r="C444" s="100">
        <v>1</v>
      </c>
      <c r="D444" s="101">
        <v>17</v>
      </c>
      <c r="E444" s="102"/>
    </row>
    <row r="445" spans="1:5" ht="20.100000000000001" customHeight="1">
      <c r="A445" s="105">
        <f t="shared" si="7"/>
        <v>2</v>
      </c>
      <c r="B445" s="99" t="str">
        <f>'B1-1'!A$44</f>
        <v>كارگاه تراشكاري</v>
      </c>
      <c r="C445" s="18">
        <v>3</v>
      </c>
      <c r="D445" s="102">
        <v>51</v>
      </c>
      <c r="E445" s="102"/>
    </row>
    <row r="446" spans="1:5" ht="20.100000000000001" customHeight="1">
      <c r="A446" s="105">
        <f t="shared" si="7"/>
        <v>2</v>
      </c>
      <c r="B446" s="99" t="str">
        <f>'B1-1'!A$45</f>
        <v>آزمايشگاه مدار هاي DC</v>
      </c>
      <c r="C446" s="18">
        <v>2</v>
      </c>
      <c r="D446" s="102">
        <v>34</v>
      </c>
      <c r="E446" s="102"/>
    </row>
    <row r="447" spans="1:5" ht="20.100000000000001" customHeight="1">
      <c r="A447" s="105">
        <f t="shared" si="7"/>
        <v>2</v>
      </c>
      <c r="B447" s="99" t="str">
        <f>'B1-1'!A$46</f>
        <v>آزمايشگاه مدارهاي AC و مباني الكترونيك</v>
      </c>
      <c r="C447" s="18">
        <v>2</v>
      </c>
      <c r="D447" s="102">
        <v>34</v>
      </c>
      <c r="E447" s="102"/>
    </row>
    <row r="448" spans="1:5" ht="20.100000000000001" customHeight="1">
      <c r="A448" s="105">
        <f t="shared" si="7"/>
        <v>2</v>
      </c>
      <c r="B448" s="103"/>
      <c r="C448" s="90"/>
      <c r="D448" s="91"/>
      <c r="E448" s="91"/>
    </row>
    <row r="449" spans="1:5" ht="20.100000000000001" customHeight="1">
      <c r="A449" s="105">
        <f t="shared" si="7"/>
        <v>2</v>
      </c>
      <c r="B449" s="103"/>
      <c r="C449" s="90"/>
      <c r="D449" s="91"/>
      <c r="E449" s="91"/>
    </row>
    <row r="450" spans="1:5" ht="20.100000000000001" customHeight="1">
      <c r="A450" s="105">
        <f t="shared" si="7"/>
        <v>2</v>
      </c>
      <c r="B450" s="103"/>
      <c r="C450" s="90"/>
      <c r="D450" s="91"/>
      <c r="E450" s="91"/>
    </row>
    <row r="451" spans="1:5" ht="20.100000000000001" customHeight="1">
      <c r="A451" s="105">
        <f t="shared" si="7"/>
        <v>2</v>
      </c>
      <c r="B451" s="103"/>
      <c r="C451" s="90"/>
      <c r="D451" s="91"/>
      <c r="E451" s="91"/>
    </row>
    <row r="452" spans="1:5" ht="20.100000000000001" customHeight="1">
      <c r="A452" s="105">
        <f t="shared" si="7"/>
        <v>2</v>
      </c>
      <c r="B452" s="103"/>
      <c r="C452" s="90"/>
      <c r="D452" s="91"/>
      <c r="E452" s="91"/>
    </row>
    <row r="453" spans="1:5" ht="20.100000000000001" customHeight="1">
      <c r="A453" s="105">
        <f t="shared" si="7"/>
        <v>2</v>
      </c>
      <c r="B453" s="103"/>
      <c r="C453" s="90"/>
      <c r="D453" s="91"/>
      <c r="E453" s="91"/>
    </row>
    <row r="454" spans="1:5" ht="20.100000000000001" customHeight="1">
      <c r="A454" s="105">
        <v>1</v>
      </c>
      <c r="B454" s="103" t="s">
        <v>201</v>
      </c>
      <c r="C454" s="90"/>
      <c r="D454" s="91">
        <f>SUM(E403:E453)</f>
        <v>7</v>
      </c>
      <c r="E454" s="91"/>
    </row>
    <row r="455" spans="1:5" ht="20.100000000000001" customHeight="1">
      <c r="A455" s="105">
        <v>1</v>
      </c>
      <c r="B455" s="104" t="s">
        <v>202</v>
      </c>
      <c r="C455" s="105"/>
      <c r="D455" s="105">
        <f>SUMPRODUCT(D403:D453,E403:E453)</f>
        <v>459</v>
      </c>
      <c r="E455" s="105"/>
    </row>
    <row r="456" spans="1:5" ht="20.100000000000001" customHeight="1">
      <c r="A456" s="105">
        <v>1</v>
      </c>
      <c r="B456" s="104" t="s">
        <v>203</v>
      </c>
      <c r="C456" s="105"/>
      <c r="D456" s="105">
        <f>SUM(D403:D453)</f>
        <v>2686</v>
      </c>
      <c r="E456" s="105"/>
    </row>
    <row r="457" spans="1:5" ht="20.100000000000001" customHeight="1">
      <c r="A457" s="105">
        <v>1</v>
      </c>
      <c r="B457" s="104" t="s">
        <v>204</v>
      </c>
      <c r="C457" s="105"/>
      <c r="D457" s="105">
        <f>D456-D455</f>
        <v>2227</v>
      </c>
      <c r="E457" s="105"/>
    </row>
    <row r="458" spans="1:5" ht="20.100000000000001" customHeight="1">
      <c r="A458" s="105">
        <v>1</v>
      </c>
      <c r="B458" s="94" t="s">
        <v>221</v>
      </c>
      <c r="C458" s="95" t="s">
        <v>197</v>
      </c>
      <c r="D458" s="95" t="s">
        <v>198</v>
      </c>
      <c r="E458" s="96"/>
    </row>
    <row r="459" spans="1:5" ht="58.5">
      <c r="A459" s="105">
        <v>1</v>
      </c>
      <c r="B459" s="97" t="s">
        <v>199</v>
      </c>
      <c r="C459" s="98" t="s">
        <v>59</v>
      </c>
      <c r="D459" s="98" t="s">
        <v>60</v>
      </c>
      <c r="E459" s="98" t="s">
        <v>200</v>
      </c>
    </row>
    <row r="460" spans="1:5" ht="20.100000000000001" customHeight="1">
      <c r="A460" s="105">
        <f t="shared" ref="A460:A510" si="8">IF(E460=1,1,2)</f>
        <v>1</v>
      </c>
      <c r="B460" s="99" t="str">
        <f>'B1-1'!A$2</f>
        <v xml:space="preserve">فيزيک </v>
      </c>
      <c r="C460" s="100">
        <v>5</v>
      </c>
      <c r="D460" s="101">
        <v>85</v>
      </c>
      <c r="E460" s="102">
        <v>1</v>
      </c>
    </row>
    <row r="461" spans="1:5" ht="20.100000000000001" customHeight="1">
      <c r="A461" s="105">
        <f t="shared" si="8"/>
        <v>1</v>
      </c>
      <c r="B461" s="99" t="str">
        <f>'B1-1'!A$3</f>
        <v>رياضي</v>
      </c>
      <c r="C461" s="100">
        <v>4</v>
      </c>
      <c r="D461" s="101">
        <v>68</v>
      </c>
      <c r="E461" s="102">
        <v>1</v>
      </c>
    </row>
    <row r="462" spans="1:5" ht="20.100000000000001" customHeight="1">
      <c r="A462" s="105">
        <f t="shared" si="8"/>
        <v>2</v>
      </c>
      <c r="B462" s="99" t="str">
        <f>'B1-1'!A$4</f>
        <v>علم مواد (1)</v>
      </c>
      <c r="C462" s="100">
        <v>4</v>
      </c>
      <c r="D462" s="101">
        <v>68</v>
      </c>
      <c r="E462" s="102"/>
    </row>
    <row r="463" spans="1:5" ht="20.100000000000001" customHeight="1">
      <c r="A463" s="105">
        <f t="shared" si="8"/>
        <v>1</v>
      </c>
      <c r="B463" s="99" t="str">
        <f>'B1-1'!A$5</f>
        <v>مبانی الکتریسیسته و مدارهای DC</v>
      </c>
      <c r="C463" s="100">
        <v>2</v>
      </c>
      <c r="D463" s="101">
        <v>34</v>
      </c>
      <c r="E463" s="102">
        <v>1</v>
      </c>
    </row>
    <row r="464" spans="1:5" ht="20.100000000000001" customHeight="1">
      <c r="A464" s="105">
        <f t="shared" si="8"/>
        <v>1</v>
      </c>
      <c r="B464" s="99" t="str">
        <f>'B1-1'!A$6</f>
        <v>زبان (1)</v>
      </c>
      <c r="C464" s="100">
        <v>6</v>
      </c>
      <c r="D464" s="101">
        <v>102</v>
      </c>
      <c r="E464" s="102">
        <v>1</v>
      </c>
    </row>
    <row r="465" spans="1:5" ht="20.100000000000001" customHeight="1">
      <c r="A465" s="105">
        <f t="shared" si="8"/>
        <v>1</v>
      </c>
      <c r="B465" s="99" t="str">
        <f>'B1-1'!A$7</f>
        <v>نقشه کشي صنعتی (1)</v>
      </c>
      <c r="C465" s="100">
        <v>3</v>
      </c>
      <c r="D465" s="101">
        <v>51</v>
      </c>
      <c r="E465" s="102">
        <v>1</v>
      </c>
    </row>
    <row r="466" spans="1:5" ht="20.100000000000001" customHeight="1">
      <c r="A466" s="105">
        <f t="shared" si="8"/>
        <v>2</v>
      </c>
      <c r="B466" s="99" t="str">
        <f>'B1-1'!A$8</f>
        <v>زبان تخصصی تعمیر و نگهداری</v>
      </c>
      <c r="C466" s="100">
        <v>4</v>
      </c>
      <c r="D466" s="101">
        <v>68</v>
      </c>
      <c r="E466" s="102"/>
    </row>
    <row r="467" spans="1:5" ht="20.100000000000001" customHeight="1">
      <c r="A467" s="105">
        <f t="shared" si="8"/>
        <v>2</v>
      </c>
      <c r="B467" s="99" t="str">
        <f>'B1-1'!A$9</f>
        <v>مدار منطقی</v>
      </c>
      <c r="C467" s="100">
        <v>4</v>
      </c>
      <c r="D467" s="101">
        <v>68</v>
      </c>
      <c r="E467" s="102"/>
    </row>
    <row r="468" spans="1:5" ht="20.100000000000001" customHeight="1">
      <c r="A468" s="105">
        <f t="shared" si="8"/>
        <v>2</v>
      </c>
      <c r="B468" s="99" t="str">
        <f>'B1-1'!A$10</f>
        <v>علم مواد (2)</v>
      </c>
      <c r="C468" s="100">
        <v>3</v>
      </c>
      <c r="D468" s="101">
        <v>51</v>
      </c>
      <c r="E468" s="102"/>
    </row>
    <row r="469" spans="1:5" ht="20.100000000000001" customHeight="1">
      <c r="A469" s="105">
        <f t="shared" si="8"/>
        <v>2</v>
      </c>
      <c r="B469" s="99" t="str">
        <f>'B1-1'!A$11</f>
        <v>آئروديناميک</v>
      </c>
      <c r="C469" s="100">
        <v>4</v>
      </c>
      <c r="D469" s="101">
        <v>68</v>
      </c>
      <c r="E469" s="102"/>
    </row>
    <row r="470" spans="1:5" ht="20.100000000000001" customHeight="1">
      <c r="A470" s="105">
        <f t="shared" si="8"/>
        <v>2</v>
      </c>
      <c r="B470" s="99" t="str">
        <f>'B1-1'!A$12</f>
        <v>زبان (2)</v>
      </c>
      <c r="C470" s="100">
        <v>6</v>
      </c>
      <c r="D470" s="101">
        <v>102</v>
      </c>
      <c r="E470" s="102"/>
    </row>
    <row r="471" spans="1:5" ht="20.100000000000001" customHeight="1">
      <c r="A471" s="105">
        <f t="shared" si="8"/>
        <v>2</v>
      </c>
      <c r="B471" s="99" t="str">
        <f>'B1-1'!A$13</f>
        <v>مدارهای AC و مبانی الکترونیک</v>
      </c>
      <c r="C471" s="100">
        <v>4</v>
      </c>
      <c r="D471" s="101">
        <v>68</v>
      </c>
      <c r="E471" s="102"/>
    </row>
    <row r="472" spans="1:5" ht="20.100000000000001" customHeight="1">
      <c r="A472" s="105">
        <f t="shared" si="8"/>
        <v>2</v>
      </c>
      <c r="B472" s="99" t="str">
        <f>'B1-1'!A$14</f>
        <v>تئوری کارگاه (1)</v>
      </c>
      <c r="C472" s="100">
        <v>3</v>
      </c>
      <c r="D472" s="101">
        <v>51</v>
      </c>
      <c r="E472" s="102"/>
    </row>
    <row r="473" spans="1:5" ht="20.100000000000001" customHeight="1">
      <c r="A473" s="105">
        <f t="shared" si="8"/>
        <v>2</v>
      </c>
      <c r="B473" s="99" t="str">
        <f>'B1-1'!A$15</f>
        <v>موتور جت (1)</v>
      </c>
      <c r="C473" s="100">
        <v>5</v>
      </c>
      <c r="D473" s="101">
        <v>85</v>
      </c>
      <c r="E473" s="102"/>
    </row>
    <row r="474" spans="1:5" ht="20.100000000000001" customHeight="1">
      <c r="A474" s="105">
        <f t="shared" si="8"/>
        <v>2</v>
      </c>
      <c r="B474" s="99" t="str">
        <f>'B1-1'!A$16</f>
        <v>آزمايشگاه تئوری کارگاه (1)</v>
      </c>
      <c r="C474" s="100">
        <v>2</v>
      </c>
      <c r="D474" s="101">
        <v>34</v>
      </c>
      <c r="E474" s="102"/>
    </row>
    <row r="475" spans="1:5" ht="20.100000000000001" customHeight="1">
      <c r="A475" s="105">
        <f t="shared" si="8"/>
        <v>2</v>
      </c>
      <c r="B475" s="99" t="str">
        <f>'B1-1'!A$17</f>
        <v>تئوری کارگاه (2)</v>
      </c>
      <c r="C475" s="100">
        <v>4</v>
      </c>
      <c r="D475" s="101">
        <v>68</v>
      </c>
      <c r="E475" s="102"/>
    </row>
    <row r="476" spans="1:5" ht="20.100000000000001" customHeight="1">
      <c r="A476" s="105">
        <f t="shared" si="8"/>
        <v>2</v>
      </c>
      <c r="B476" s="99" t="str">
        <f>'B1-1'!A$18</f>
        <v>سيستم های هواپيما (1)</v>
      </c>
      <c r="C476" s="100">
        <v>4</v>
      </c>
      <c r="D476" s="101">
        <v>68</v>
      </c>
      <c r="E476" s="102"/>
    </row>
    <row r="477" spans="1:5" ht="20.100000000000001" customHeight="1">
      <c r="A477" s="105">
        <f t="shared" si="8"/>
        <v>2</v>
      </c>
      <c r="B477" s="99" t="str">
        <f>'B1-1'!A$19</f>
        <v>ساختمان هواپيما (1)</v>
      </c>
      <c r="C477" s="100">
        <v>4</v>
      </c>
      <c r="D477" s="101">
        <v>68</v>
      </c>
      <c r="E477" s="102"/>
    </row>
    <row r="478" spans="1:5" ht="20.100000000000001" customHeight="1">
      <c r="A478" s="105">
        <f t="shared" si="8"/>
        <v>2</v>
      </c>
      <c r="B478" s="99" t="str">
        <f>'B1-1'!A$20</f>
        <v>کارگاه موتور جت (1)</v>
      </c>
      <c r="C478" s="100">
        <v>4</v>
      </c>
      <c r="D478" s="101">
        <v>68</v>
      </c>
      <c r="E478" s="102"/>
    </row>
    <row r="479" spans="1:5" ht="20.100000000000001" customHeight="1">
      <c r="A479" s="105">
        <f t="shared" si="8"/>
        <v>2</v>
      </c>
      <c r="B479" s="99" t="str">
        <f>'B1-1'!A$21</f>
        <v>کارگاه سيستم های هواپيما(1)</v>
      </c>
      <c r="C479" s="100">
        <v>4</v>
      </c>
      <c r="D479" s="101">
        <v>68</v>
      </c>
      <c r="E479" s="102"/>
    </row>
    <row r="480" spans="1:5" ht="20.100000000000001" customHeight="1">
      <c r="A480" s="105">
        <f t="shared" si="8"/>
        <v>2</v>
      </c>
      <c r="B480" s="99" t="str">
        <f>'B1-1'!A$22</f>
        <v>کارگاه ساختمان (1)</v>
      </c>
      <c r="C480" s="100">
        <v>4</v>
      </c>
      <c r="D480" s="101">
        <v>68</v>
      </c>
      <c r="E480" s="102"/>
    </row>
    <row r="481" spans="1:5" ht="20.100000000000001" customHeight="1">
      <c r="A481" s="105">
        <f t="shared" si="8"/>
        <v>2</v>
      </c>
      <c r="B481" s="99" t="str">
        <f>'B1-1'!A$23</f>
        <v>سيستم های الکتريکیهواپيما</v>
      </c>
      <c r="C481" s="100">
        <v>4</v>
      </c>
      <c r="D481" s="101">
        <v>68</v>
      </c>
      <c r="E481" s="102"/>
    </row>
    <row r="482" spans="1:5" ht="20.100000000000001" customHeight="1">
      <c r="A482" s="105">
        <f t="shared" si="8"/>
        <v>2</v>
      </c>
      <c r="B482" s="99" t="str">
        <f>'B1-1'!A$24</f>
        <v>آزمايشگاه تئوری کارگاه(2)</v>
      </c>
      <c r="C482" s="100">
        <v>2</v>
      </c>
      <c r="D482" s="101">
        <v>34</v>
      </c>
      <c r="E482" s="102"/>
    </row>
    <row r="483" spans="1:5" ht="20.100000000000001" customHeight="1">
      <c r="A483" s="105">
        <f t="shared" si="8"/>
        <v>2</v>
      </c>
      <c r="B483" s="99" t="str">
        <f>'B1-1'!A$25</f>
        <v>آزمايشگاه علم مواد(1)</v>
      </c>
      <c r="C483" s="100">
        <v>2</v>
      </c>
      <c r="D483" s="101">
        <v>34</v>
      </c>
      <c r="E483" s="102"/>
    </row>
    <row r="484" spans="1:5" ht="20.100000000000001" customHeight="1">
      <c r="A484" s="105">
        <f t="shared" si="8"/>
        <v>2</v>
      </c>
      <c r="B484" s="99" t="str">
        <f>'B1-1'!A$26</f>
        <v>موتور جت (2)</v>
      </c>
      <c r="C484" s="100">
        <v>4</v>
      </c>
      <c r="D484" s="101">
        <v>68</v>
      </c>
      <c r="E484" s="102"/>
    </row>
    <row r="485" spans="1:5" ht="20.100000000000001" customHeight="1">
      <c r="A485" s="105">
        <f t="shared" si="8"/>
        <v>2</v>
      </c>
      <c r="B485" s="99" t="str">
        <f>'B1-1'!A$27</f>
        <v>سيستم های هواپيما (2)</v>
      </c>
      <c r="C485" s="100">
        <v>4</v>
      </c>
      <c r="D485" s="101">
        <v>68</v>
      </c>
      <c r="E485" s="102"/>
    </row>
    <row r="486" spans="1:5" ht="20.100000000000001" customHeight="1">
      <c r="A486" s="105">
        <f t="shared" si="8"/>
        <v>2</v>
      </c>
      <c r="B486" s="99" t="str">
        <f>'B1-1'!A$28</f>
        <v>ساختمان هواپيما (2)</v>
      </c>
      <c r="C486" s="100">
        <v>4</v>
      </c>
      <c r="D486" s="101">
        <v>68</v>
      </c>
      <c r="E486" s="102"/>
    </row>
    <row r="487" spans="1:5" ht="20.100000000000001" customHeight="1">
      <c r="A487" s="105">
        <f t="shared" si="8"/>
        <v>2</v>
      </c>
      <c r="B487" s="99" t="str">
        <f>'B1-1'!A$29</f>
        <v>زبان(3)</v>
      </c>
      <c r="C487" s="100">
        <v>6</v>
      </c>
      <c r="D487" s="101">
        <v>102</v>
      </c>
      <c r="E487" s="102"/>
    </row>
    <row r="488" spans="1:5" ht="20.100000000000001" customHeight="1">
      <c r="A488" s="105">
        <f t="shared" si="8"/>
        <v>2</v>
      </c>
      <c r="B488" s="99" t="str">
        <f>'B1-1'!A$30</f>
        <v>نقشه کشي (2)</v>
      </c>
      <c r="C488" s="100">
        <v>3</v>
      </c>
      <c r="D488" s="101">
        <v>51</v>
      </c>
      <c r="E488" s="102"/>
    </row>
    <row r="489" spans="1:5" ht="20.100000000000001" customHeight="1">
      <c r="A489" s="105">
        <f t="shared" si="8"/>
        <v>2</v>
      </c>
      <c r="B489" s="99" t="str">
        <f>'B1-1'!A$31</f>
        <v>عوامل انسانی</v>
      </c>
      <c r="C489" s="100">
        <v>2</v>
      </c>
      <c r="D489" s="101">
        <v>34</v>
      </c>
      <c r="E489" s="102"/>
    </row>
    <row r="490" spans="1:5" ht="20.100000000000001" customHeight="1">
      <c r="A490" s="105">
        <f t="shared" si="8"/>
        <v>2</v>
      </c>
      <c r="B490" s="99" t="str">
        <f>'B1-1'!A$32</f>
        <v>مكانيك پرواز</v>
      </c>
      <c r="C490" s="100">
        <v>4</v>
      </c>
      <c r="D490" s="101">
        <v>68</v>
      </c>
      <c r="E490" s="102"/>
    </row>
    <row r="491" spans="1:5" ht="20.100000000000001" customHeight="1">
      <c r="A491" s="105">
        <f t="shared" si="8"/>
        <v>2</v>
      </c>
      <c r="B491" s="99" t="str">
        <f>'B1-1'!A$33</f>
        <v>کارگاه سيستم های الکتريکی</v>
      </c>
      <c r="C491" s="100">
        <v>4</v>
      </c>
      <c r="D491" s="101">
        <v>68</v>
      </c>
      <c r="E491" s="102"/>
    </row>
    <row r="492" spans="1:5" ht="20.100000000000001" customHeight="1">
      <c r="A492" s="105">
        <f t="shared" si="8"/>
        <v>2</v>
      </c>
      <c r="B492" s="99" t="str">
        <f>'B1-1'!A$34</f>
        <v>آلات دقيق هواپيما</v>
      </c>
      <c r="C492" s="100">
        <v>4</v>
      </c>
      <c r="D492" s="101">
        <v>68</v>
      </c>
      <c r="E492" s="102"/>
    </row>
    <row r="493" spans="1:5" ht="20.100000000000001" customHeight="1">
      <c r="A493" s="105">
        <f t="shared" si="8"/>
        <v>2</v>
      </c>
      <c r="B493" s="99" t="str">
        <f>'B1-1'!A$35</f>
        <v>آزمايشگاه علم مواد(2)</v>
      </c>
      <c r="C493" s="100">
        <v>2</v>
      </c>
      <c r="D493" s="101">
        <v>34</v>
      </c>
      <c r="E493" s="102"/>
    </row>
    <row r="494" spans="1:5" ht="20.100000000000001" customHeight="1">
      <c r="A494" s="105">
        <f t="shared" si="8"/>
        <v>2</v>
      </c>
      <c r="B494" s="99" t="str">
        <f>'B1-1'!A$36</f>
        <v>مقررات هواپيمايی</v>
      </c>
      <c r="C494" s="100">
        <v>2</v>
      </c>
      <c r="D494" s="101">
        <v>34</v>
      </c>
      <c r="E494" s="102"/>
    </row>
    <row r="495" spans="1:5" ht="20.100000000000001" customHeight="1">
      <c r="A495" s="105">
        <f t="shared" si="8"/>
        <v>2</v>
      </c>
      <c r="B495" s="99" t="str">
        <f>'B1-1'!A$37</f>
        <v>کارگاه فلزکاری و جوشکاری</v>
      </c>
      <c r="C495" s="100">
        <v>6</v>
      </c>
      <c r="D495" s="101">
        <v>102</v>
      </c>
      <c r="E495" s="102"/>
    </row>
    <row r="496" spans="1:5" ht="20.100000000000001" customHeight="1">
      <c r="A496" s="105">
        <f t="shared" si="8"/>
        <v>2</v>
      </c>
      <c r="B496" s="99" t="str">
        <f>'B1-1'!A$38</f>
        <v>کارگاه موتور جت (2)</v>
      </c>
      <c r="C496" s="100">
        <v>3</v>
      </c>
      <c r="D496" s="101">
        <v>51</v>
      </c>
      <c r="E496" s="102"/>
    </row>
    <row r="497" spans="1:5" ht="20.100000000000001" customHeight="1">
      <c r="A497" s="105">
        <f t="shared" si="8"/>
        <v>2</v>
      </c>
      <c r="B497" s="99" t="str">
        <f>'B1-1'!A$39</f>
        <v>کارگاه سيستم های هواپيما(2)</v>
      </c>
      <c r="C497" s="100">
        <v>3</v>
      </c>
      <c r="D497" s="101">
        <v>51</v>
      </c>
      <c r="E497" s="102"/>
    </row>
    <row r="498" spans="1:5" ht="20.100000000000001" customHeight="1">
      <c r="A498" s="105">
        <f t="shared" si="8"/>
        <v>2</v>
      </c>
      <c r="B498" s="99" t="str">
        <f>'B1-1'!A$40</f>
        <v>کارگاه ساختمان (2)</v>
      </c>
      <c r="C498" s="100">
        <v>3</v>
      </c>
      <c r="D498" s="101">
        <v>51</v>
      </c>
      <c r="E498" s="102"/>
    </row>
    <row r="499" spans="1:5" ht="20.100000000000001" customHeight="1">
      <c r="A499" s="105">
        <f t="shared" si="8"/>
        <v>2</v>
      </c>
      <c r="B499" s="99" t="str">
        <f>'B1-1'!A$41</f>
        <v>كارگاه آلات دقيق هواپيما</v>
      </c>
      <c r="C499" s="100">
        <v>4</v>
      </c>
      <c r="D499" s="101">
        <v>68</v>
      </c>
      <c r="E499" s="102"/>
    </row>
    <row r="500" spans="1:5" ht="20.100000000000001" customHeight="1">
      <c r="A500" s="105">
        <f t="shared" si="8"/>
        <v>2</v>
      </c>
      <c r="B500" s="99" t="str">
        <f>'B1-1'!A$42</f>
        <v>تئوری ملخ</v>
      </c>
      <c r="C500" s="100">
        <v>1</v>
      </c>
      <c r="D500" s="101">
        <v>17</v>
      </c>
      <c r="E500" s="102"/>
    </row>
    <row r="501" spans="1:5" ht="20.100000000000001" customHeight="1">
      <c r="A501" s="105">
        <f t="shared" si="8"/>
        <v>2</v>
      </c>
      <c r="B501" s="99" t="str">
        <f>'B1-1'!A$43</f>
        <v>كارگاه ملخ</v>
      </c>
      <c r="C501" s="100">
        <v>1</v>
      </c>
      <c r="D501" s="101">
        <v>17</v>
      </c>
      <c r="E501" s="102"/>
    </row>
    <row r="502" spans="1:5" ht="20.100000000000001" customHeight="1">
      <c r="A502" s="105">
        <f t="shared" si="8"/>
        <v>2</v>
      </c>
      <c r="B502" s="99" t="str">
        <f>'B1-1'!A$44</f>
        <v>كارگاه تراشكاري</v>
      </c>
      <c r="C502" s="18">
        <v>3</v>
      </c>
      <c r="D502" s="102">
        <v>51</v>
      </c>
      <c r="E502" s="102"/>
    </row>
    <row r="503" spans="1:5" ht="20.100000000000001" customHeight="1">
      <c r="A503" s="105">
        <f t="shared" si="8"/>
        <v>2</v>
      </c>
      <c r="B503" s="99" t="str">
        <f>'B1-1'!A$45</f>
        <v>آزمايشگاه مدار هاي DC</v>
      </c>
      <c r="C503" s="18">
        <v>2</v>
      </c>
      <c r="D503" s="102">
        <v>34</v>
      </c>
      <c r="E503" s="102"/>
    </row>
    <row r="504" spans="1:5" ht="20.100000000000001" customHeight="1">
      <c r="A504" s="105">
        <f t="shared" si="8"/>
        <v>2</v>
      </c>
      <c r="B504" s="99" t="str">
        <f>'B1-1'!A$46</f>
        <v>آزمايشگاه مدارهاي AC و مباني الكترونيك</v>
      </c>
      <c r="C504" s="18">
        <v>2</v>
      </c>
      <c r="D504" s="102">
        <v>34</v>
      </c>
      <c r="E504" s="102"/>
    </row>
    <row r="505" spans="1:5" ht="20.100000000000001" customHeight="1">
      <c r="A505" s="105">
        <f t="shared" si="8"/>
        <v>2</v>
      </c>
      <c r="B505" s="103"/>
      <c r="C505" s="90"/>
      <c r="D505" s="91"/>
      <c r="E505" s="91"/>
    </row>
    <row r="506" spans="1:5" ht="20.100000000000001" customHeight="1">
      <c r="A506" s="105">
        <f t="shared" si="8"/>
        <v>2</v>
      </c>
      <c r="B506" s="103"/>
      <c r="C506" s="90"/>
      <c r="D506" s="91"/>
      <c r="E506" s="91"/>
    </row>
    <row r="507" spans="1:5" ht="20.100000000000001" customHeight="1">
      <c r="A507" s="105">
        <f t="shared" si="8"/>
        <v>2</v>
      </c>
      <c r="B507" s="103"/>
      <c r="C507" s="90"/>
      <c r="D507" s="91"/>
      <c r="E507" s="91"/>
    </row>
    <row r="508" spans="1:5" ht="20.100000000000001" customHeight="1">
      <c r="A508" s="105">
        <f t="shared" si="8"/>
        <v>2</v>
      </c>
      <c r="B508" s="103"/>
      <c r="C508" s="90"/>
      <c r="D508" s="91"/>
      <c r="E508" s="91"/>
    </row>
    <row r="509" spans="1:5" ht="20.100000000000001" customHeight="1">
      <c r="A509" s="105">
        <f t="shared" si="8"/>
        <v>2</v>
      </c>
      <c r="B509" s="103"/>
      <c r="C509" s="90"/>
      <c r="D509" s="91"/>
      <c r="E509" s="91"/>
    </row>
    <row r="510" spans="1:5" ht="20.100000000000001" customHeight="1">
      <c r="A510" s="105">
        <f t="shared" si="8"/>
        <v>2</v>
      </c>
      <c r="B510" s="103"/>
      <c r="C510" s="90"/>
      <c r="D510" s="91"/>
      <c r="E510" s="91"/>
    </row>
    <row r="511" spans="1:5" ht="20.100000000000001" customHeight="1">
      <c r="A511" s="105">
        <v>1</v>
      </c>
      <c r="B511" s="103" t="s">
        <v>201</v>
      </c>
      <c r="C511" s="90"/>
      <c r="D511" s="91">
        <f>SUM(E460:E510)</f>
        <v>5</v>
      </c>
      <c r="E511" s="91"/>
    </row>
    <row r="512" spans="1:5" ht="20.100000000000001" customHeight="1">
      <c r="A512" s="105">
        <v>1</v>
      </c>
      <c r="B512" s="104" t="s">
        <v>202</v>
      </c>
      <c r="C512" s="105"/>
      <c r="D512" s="105">
        <f>SUMPRODUCT(D460:D510,E460:E510)</f>
        <v>340</v>
      </c>
      <c r="E512" s="105"/>
    </row>
    <row r="513" spans="1:5" ht="20.100000000000001" customHeight="1">
      <c r="A513" s="105">
        <v>1</v>
      </c>
      <c r="B513" s="104" t="s">
        <v>203</v>
      </c>
      <c r="C513" s="105"/>
      <c r="D513" s="105">
        <f>SUM(D460:D510)</f>
        <v>2686</v>
      </c>
      <c r="E513" s="105"/>
    </row>
    <row r="514" spans="1:5" ht="20.100000000000001" customHeight="1">
      <c r="A514" s="105">
        <v>1</v>
      </c>
      <c r="B514" s="104" t="s">
        <v>204</v>
      </c>
      <c r="C514" s="105"/>
      <c r="D514" s="105">
        <f>D513-D512</f>
        <v>2346</v>
      </c>
      <c r="E514" s="105"/>
    </row>
    <row r="515" spans="1:5" ht="20.100000000000001" customHeight="1">
      <c r="A515" s="105">
        <v>1</v>
      </c>
      <c r="B515" s="94" t="s">
        <v>222</v>
      </c>
      <c r="C515" s="95" t="s">
        <v>197</v>
      </c>
      <c r="D515" s="95" t="s">
        <v>198</v>
      </c>
      <c r="E515" s="96"/>
    </row>
    <row r="516" spans="1:5" ht="58.5">
      <c r="A516" s="105">
        <v>1</v>
      </c>
      <c r="B516" s="97" t="s">
        <v>199</v>
      </c>
      <c r="C516" s="98" t="s">
        <v>59</v>
      </c>
      <c r="D516" s="98" t="s">
        <v>60</v>
      </c>
      <c r="E516" s="98" t="s">
        <v>200</v>
      </c>
    </row>
    <row r="517" spans="1:5" ht="20.100000000000001" customHeight="1">
      <c r="A517" s="105">
        <f t="shared" ref="A517:A567" si="9">IF(E517=1,1,2)</f>
        <v>1</v>
      </c>
      <c r="B517" s="99" t="str">
        <f>'B1-1'!A$2</f>
        <v xml:space="preserve">فيزيک </v>
      </c>
      <c r="C517" s="100">
        <v>5</v>
      </c>
      <c r="D517" s="101">
        <v>85</v>
      </c>
      <c r="E517" s="102">
        <v>1</v>
      </c>
    </row>
    <row r="518" spans="1:5" ht="20.100000000000001" customHeight="1">
      <c r="A518" s="105">
        <f t="shared" si="9"/>
        <v>1</v>
      </c>
      <c r="B518" s="99" t="str">
        <f>'B1-1'!A$3</f>
        <v>رياضي</v>
      </c>
      <c r="C518" s="100">
        <v>4</v>
      </c>
      <c r="D518" s="101">
        <v>68</v>
      </c>
      <c r="E518" s="102">
        <v>1</v>
      </c>
    </row>
    <row r="519" spans="1:5" ht="20.100000000000001" customHeight="1">
      <c r="A519" s="105">
        <f t="shared" si="9"/>
        <v>2</v>
      </c>
      <c r="B519" s="99" t="str">
        <f>'B1-1'!A$4</f>
        <v>علم مواد (1)</v>
      </c>
      <c r="C519" s="100">
        <v>4</v>
      </c>
      <c r="D519" s="101">
        <v>68</v>
      </c>
      <c r="E519" s="102"/>
    </row>
    <row r="520" spans="1:5" ht="20.100000000000001" customHeight="1">
      <c r="A520" s="105">
        <f t="shared" si="9"/>
        <v>2</v>
      </c>
      <c r="B520" s="99" t="str">
        <f>'B1-1'!A$5</f>
        <v>مبانی الکتریسیسته و مدارهای DC</v>
      </c>
      <c r="C520" s="100">
        <v>2</v>
      </c>
      <c r="D520" s="101">
        <v>34</v>
      </c>
      <c r="E520" s="102"/>
    </row>
    <row r="521" spans="1:5" ht="20.100000000000001" customHeight="1">
      <c r="A521" s="105">
        <f t="shared" si="9"/>
        <v>1</v>
      </c>
      <c r="B521" s="99" t="str">
        <f>'B1-1'!A$6</f>
        <v>زبان (1)</v>
      </c>
      <c r="C521" s="100">
        <v>6</v>
      </c>
      <c r="D521" s="101">
        <v>102</v>
      </c>
      <c r="E521" s="102">
        <v>1</v>
      </c>
    </row>
    <row r="522" spans="1:5" ht="20.100000000000001" customHeight="1">
      <c r="A522" s="105">
        <f t="shared" si="9"/>
        <v>1</v>
      </c>
      <c r="B522" s="99" t="str">
        <f>'B1-1'!A$7</f>
        <v>نقشه کشي صنعتی (1)</v>
      </c>
      <c r="C522" s="100">
        <v>3</v>
      </c>
      <c r="D522" s="101">
        <v>51</v>
      </c>
      <c r="E522" s="102">
        <v>1</v>
      </c>
    </row>
    <row r="523" spans="1:5" ht="20.100000000000001" customHeight="1">
      <c r="A523" s="105">
        <f t="shared" si="9"/>
        <v>2</v>
      </c>
      <c r="B523" s="99" t="str">
        <f>'B1-1'!A$8</f>
        <v>زبان تخصصی تعمیر و نگهداری</v>
      </c>
      <c r="C523" s="100">
        <v>4</v>
      </c>
      <c r="D523" s="101">
        <v>68</v>
      </c>
      <c r="E523" s="102"/>
    </row>
    <row r="524" spans="1:5" ht="20.100000000000001" customHeight="1">
      <c r="A524" s="105">
        <f t="shared" si="9"/>
        <v>2</v>
      </c>
      <c r="B524" s="99" t="str">
        <f>'B1-1'!A$9</f>
        <v>مدار منطقی</v>
      </c>
      <c r="C524" s="100">
        <v>4</v>
      </c>
      <c r="D524" s="101">
        <v>68</v>
      </c>
      <c r="E524" s="102"/>
    </row>
    <row r="525" spans="1:5" ht="20.100000000000001" customHeight="1">
      <c r="A525" s="105">
        <f t="shared" si="9"/>
        <v>2</v>
      </c>
      <c r="B525" s="99" t="str">
        <f>'B1-1'!A$10</f>
        <v>علم مواد (2)</v>
      </c>
      <c r="C525" s="100">
        <v>3</v>
      </c>
      <c r="D525" s="101">
        <v>51</v>
      </c>
      <c r="E525" s="102"/>
    </row>
    <row r="526" spans="1:5" ht="20.100000000000001" customHeight="1">
      <c r="A526" s="105">
        <f t="shared" si="9"/>
        <v>2</v>
      </c>
      <c r="B526" s="99" t="str">
        <f>'B1-1'!A$11</f>
        <v>آئروديناميک</v>
      </c>
      <c r="C526" s="100">
        <v>4</v>
      </c>
      <c r="D526" s="101">
        <v>68</v>
      </c>
      <c r="E526" s="102"/>
    </row>
    <row r="527" spans="1:5" ht="20.100000000000001" customHeight="1">
      <c r="A527" s="105">
        <f t="shared" si="9"/>
        <v>2</v>
      </c>
      <c r="B527" s="99" t="str">
        <f>'B1-1'!A$12</f>
        <v>زبان (2)</v>
      </c>
      <c r="C527" s="100">
        <v>6</v>
      </c>
      <c r="D527" s="101">
        <v>102</v>
      </c>
      <c r="E527" s="102"/>
    </row>
    <row r="528" spans="1:5" ht="20.100000000000001" customHeight="1">
      <c r="A528" s="105">
        <f t="shared" si="9"/>
        <v>2</v>
      </c>
      <c r="B528" s="99" t="str">
        <f>'B1-1'!A$13</f>
        <v>مدارهای AC و مبانی الکترونیک</v>
      </c>
      <c r="C528" s="100">
        <v>4</v>
      </c>
      <c r="D528" s="101">
        <v>68</v>
      </c>
      <c r="E528" s="102"/>
    </row>
    <row r="529" spans="1:5" ht="20.100000000000001" customHeight="1">
      <c r="A529" s="105">
        <f t="shared" si="9"/>
        <v>2</v>
      </c>
      <c r="B529" s="99" t="str">
        <f>'B1-1'!A$14</f>
        <v>تئوری کارگاه (1)</v>
      </c>
      <c r="C529" s="100">
        <v>3</v>
      </c>
      <c r="D529" s="101">
        <v>51</v>
      </c>
      <c r="E529" s="102"/>
    </row>
    <row r="530" spans="1:5" ht="20.100000000000001" customHeight="1">
      <c r="A530" s="105">
        <f t="shared" si="9"/>
        <v>2</v>
      </c>
      <c r="B530" s="99" t="str">
        <f>'B1-1'!A$15</f>
        <v>موتور جت (1)</v>
      </c>
      <c r="C530" s="100">
        <v>5</v>
      </c>
      <c r="D530" s="101">
        <v>85</v>
      </c>
      <c r="E530" s="102"/>
    </row>
    <row r="531" spans="1:5" ht="20.100000000000001" customHeight="1">
      <c r="A531" s="105">
        <f t="shared" si="9"/>
        <v>2</v>
      </c>
      <c r="B531" s="99" t="str">
        <f>'B1-1'!A$16</f>
        <v>آزمايشگاه تئوری کارگاه (1)</v>
      </c>
      <c r="C531" s="100">
        <v>2</v>
      </c>
      <c r="D531" s="101">
        <v>34</v>
      </c>
      <c r="E531" s="102"/>
    </row>
    <row r="532" spans="1:5" ht="20.100000000000001" customHeight="1">
      <c r="A532" s="105">
        <f t="shared" si="9"/>
        <v>2</v>
      </c>
      <c r="B532" s="99" t="str">
        <f>'B1-1'!A$17</f>
        <v>تئوری کارگاه (2)</v>
      </c>
      <c r="C532" s="100">
        <v>4</v>
      </c>
      <c r="D532" s="101">
        <v>68</v>
      </c>
      <c r="E532" s="102"/>
    </row>
    <row r="533" spans="1:5" ht="20.100000000000001" customHeight="1">
      <c r="A533" s="105">
        <f t="shared" si="9"/>
        <v>2</v>
      </c>
      <c r="B533" s="99" t="str">
        <f>'B1-1'!A$18</f>
        <v>سيستم های هواپيما (1)</v>
      </c>
      <c r="C533" s="100">
        <v>4</v>
      </c>
      <c r="D533" s="101">
        <v>68</v>
      </c>
      <c r="E533" s="102"/>
    </row>
    <row r="534" spans="1:5" ht="20.100000000000001" customHeight="1">
      <c r="A534" s="105">
        <f t="shared" si="9"/>
        <v>2</v>
      </c>
      <c r="B534" s="99" t="str">
        <f>'B1-1'!A$19</f>
        <v>ساختمان هواپيما (1)</v>
      </c>
      <c r="C534" s="100">
        <v>4</v>
      </c>
      <c r="D534" s="101">
        <v>68</v>
      </c>
      <c r="E534" s="102"/>
    </row>
    <row r="535" spans="1:5" ht="20.100000000000001" customHeight="1">
      <c r="A535" s="105">
        <f t="shared" si="9"/>
        <v>2</v>
      </c>
      <c r="B535" s="99" t="str">
        <f>'B1-1'!A$20</f>
        <v>کارگاه موتور جت (1)</v>
      </c>
      <c r="C535" s="100">
        <v>4</v>
      </c>
      <c r="D535" s="101">
        <v>68</v>
      </c>
      <c r="E535" s="102"/>
    </row>
    <row r="536" spans="1:5" ht="20.100000000000001" customHeight="1">
      <c r="A536" s="105">
        <f t="shared" si="9"/>
        <v>2</v>
      </c>
      <c r="B536" s="99" t="str">
        <f>'B1-1'!A$21</f>
        <v>کارگاه سيستم های هواپيما(1)</v>
      </c>
      <c r="C536" s="100">
        <v>4</v>
      </c>
      <c r="D536" s="101">
        <v>68</v>
      </c>
      <c r="E536" s="102"/>
    </row>
    <row r="537" spans="1:5" ht="20.100000000000001" customHeight="1">
      <c r="A537" s="105">
        <f t="shared" si="9"/>
        <v>2</v>
      </c>
      <c r="B537" s="99" t="str">
        <f>'B1-1'!A$22</f>
        <v>کارگاه ساختمان (1)</v>
      </c>
      <c r="C537" s="100">
        <v>4</v>
      </c>
      <c r="D537" s="101">
        <v>68</v>
      </c>
      <c r="E537" s="102"/>
    </row>
    <row r="538" spans="1:5" ht="20.100000000000001" customHeight="1">
      <c r="A538" s="105">
        <f t="shared" si="9"/>
        <v>2</v>
      </c>
      <c r="B538" s="99" t="str">
        <f>'B1-1'!A$23</f>
        <v>سيستم های الکتريکیهواپيما</v>
      </c>
      <c r="C538" s="100">
        <v>4</v>
      </c>
      <c r="D538" s="101">
        <v>68</v>
      </c>
      <c r="E538" s="102"/>
    </row>
    <row r="539" spans="1:5" ht="20.100000000000001" customHeight="1">
      <c r="A539" s="105">
        <f t="shared" si="9"/>
        <v>2</v>
      </c>
      <c r="B539" s="99" t="str">
        <f>'B1-1'!A$24</f>
        <v>آزمايشگاه تئوری کارگاه(2)</v>
      </c>
      <c r="C539" s="100">
        <v>2</v>
      </c>
      <c r="D539" s="101">
        <v>34</v>
      </c>
      <c r="E539" s="102"/>
    </row>
    <row r="540" spans="1:5" ht="20.100000000000001" customHeight="1">
      <c r="A540" s="105">
        <f t="shared" si="9"/>
        <v>2</v>
      </c>
      <c r="B540" s="99" t="str">
        <f>'B1-1'!A$25</f>
        <v>آزمايشگاه علم مواد(1)</v>
      </c>
      <c r="C540" s="100">
        <v>2</v>
      </c>
      <c r="D540" s="101">
        <v>34</v>
      </c>
      <c r="E540" s="102"/>
    </row>
    <row r="541" spans="1:5" ht="20.100000000000001" customHeight="1">
      <c r="A541" s="105">
        <f t="shared" si="9"/>
        <v>2</v>
      </c>
      <c r="B541" s="99" t="str">
        <f>'B1-1'!A$26</f>
        <v>موتور جت (2)</v>
      </c>
      <c r="C541" s="100">
        <v>4</v>
      </c>
      <c r="D541" s="101">
        <v>68</v>
      </c>
      <c r="E541" s="102"/>
    </row>
    <row r="542" spans="1:5" ht="20.100000000000001" customHeight="1">
      <c r="A542" s="105">
        <f t="shared" si="9"/>
        <v>2</v>
      </c>
      <c r="B542" s="99" t="str">
        <f>'B1-1'!A$27</f>
        <v>سيستم های هواپيما (2)</v>
      </c>
      <c r="C542" s="100">
        <v>4</v>
      </c>
      <c r="D542" s="101">
        <v>68</v>
      </c>
      <c r="E542" s="102"/>
    </row>
    <row r="543" spans="1:5" ht="20.100000000000001" customHeight="1">
      <c r="A543" s="105">
        <f t="shared" si="9"/>
        <v>2</v>
      </c>
      <c r="B543" s="99" t="str">
        <f>'B1-1'!A$28</f>
        <v>ساختمان هواپيما (2)</v>
      </c>
      <c r="C543" s="100">
        <v>4</v>
      </c>
      <c r="D543" s="101">
        <v>68</v>
      </c>
      <c r="E543" s="102"/>
    </row>
    <row r="544" spans="1:5" ht="20.100000000000001" customHeight="1">
      <c r="A544" s="105">
        <f t="shared" si="9"/>
        <v>2</v>
      </c>
      <c r="B544" s="99" t="str">
        <f>'B1-1'!A$29</f>
        <v>زبان(3)</v>
      </c>
      <c r="C544" s="100">
        <v>6</v>
      </c>
      <c r="D544" s="101">
        <v>102</v>
      </c>
      <c r="E544" s="102"/>
    </row>
    <row r="545" spans="1:5" ht="20.100000000000001" customHeight="1">
      <c r="A545" s="105">
        <f t="shared" si="9"/>
        <v>2</v>
      </c>
      <c r="B545" s="99" t="str">
        <f>'B1-1'!A$30</f>
        <v>نقشه کشي (2)</v>
      </c>
      <c r="C545" s="100">
        <v>3</v>
      </c>
      <c r="D545" s="101">
        <v>51</v>
      </c>
      <c r="E545" s="102"/>
    </row>
    <row r="546" spans="1:5" ht="20.100000000000001" customHeight="1">
      <c r="A546" s="105">
        <f t="shared" si="9"/>
        <v>2</v>
      </c>
      <c r="B546" s="99" t="str">
        <f>'B1-1'!A$31</f>
        <v>عوامل انسانی</v>
      </c>
      <c r="C546" s="100">
        <v>2</v>
      </c>
      <c r="D546" s="101">
        <v>34</v>
      </c>
      <c r="E546" s="102"/>
    </row>
    <row r="547" spans="1:5" ht="20.100000000000001" customHeight="1">
      <c r="A547" s="105">
        <f t="shared" si="9"/>
        <v>2</v>
      </c>
      <c r="B547" s="99" t="str">
        <f>'B1-1'!A$32</f>
        <v>مكانيك پرواز</v>
      </c>
      <c r="C547" s="100">
        <v>4</v>
      </c>
      <c r="D547" s="101">
        <v>68</v>
      </c>
      <c r="E547" s="102"/>
    </row>
    <row r="548" spans="1:5" ht="20.100000000000001" customHeight="1">
      <c r="A548" s="105">
        <f t="shared" si="9"/>
        <v>2</v>
      </c>
      <c r="B548" s="99" t="str">
        <f>'B1-1'!A$33</f>
        <v>کارگاه سيستم های الکتريکی</v>
      </c>
      <c r="C548" s="100">
        <v>4</v>
      </c>
      <c r="D548" s="101">
        <v>68</v>
      </c>
      <c r="E548" s="102"/>
    </row>
    <row r="549" spans="1:5" ht="20.100000000000001" customHeight="1">
      <c r="A549" s="105">
        <f t="shared" si="9"/>
        <v>2</v>
      </c>
      <c r="B549" s="99" t="str">
        <f>'B1-1'!A$34</f>
        <v>آلات دقيق هواپيما</v>
      </c>
      <c r="C549" s="100">
        <v>4</v>
      </c>
      <c r="D549" s="101">
        <v>68</v>
      </c>
      <c r="E549" s="102"/>
    </row>
    <row r="550" spans="1:5" ht="20.100000000000001" customHeight="1">
      <c r="A550" s="105">
        <f t="shared" si="9"/>
        <v>2</v>
      </c>
      <c r="B550" s="99" t="str">
        <f>'B1-1'!A$35</f>
        <v>آزمايشگاه علم مواد(2)</v>
      </c>
      <c r="C550" s="100">
        <v>2</v>
      </c>
      <c r="D550" s="101">
        <v>34</v>
      </c>
      <c r="E550" s="102"/>
    </row>
    <row r="551" spans="1:5" ht="20.100000000000001" customHeight="1">
      <c r="A551" s="105">
        <f t="shared" si="9"/>
        <v>2</v>
      </c>
      <c r="B551" s="99" t="str">
        <f>'B1-1'!A$36</f>
        <v>مقررات هواپيمايی</v>
      </c>
      <c r="C551" s="100">
        <v>2</v>
      </c>
      <c r="D551" s="101">
        <v>34</v>
      </c>
      <c r="E551" s="102"/>
    </row>
    <row r="552" spans="1:5" ht="20.100000000000001" customHeight="1">
      <c r="A552" s="105">
        <f t="shared" si="9"/>
        <v>2</v>
      </c>
      <c r="B552" s="99" t="str">
        <f>'B1-1'!A$37</f>
        <v>کارگاه فلزکاری و جوشکاری</v>
      </c>
      <c r="C552" s="100">
        <v>6</v>
      </c>
      <c r="D552" s="101">
        <v>102</v>
      </c>
      <c r="E552" s="102"/>
    </row>
    <row r="553" spans="1:5" ht="20.100000000000001" customHeight="1">
      <c r="A553" s="105">
        <f t="shared" si="9"/>
        <v>2</v>
      </c>
      <c r="B553" s="99" t="str">
        <f>'B1-1'!A$38</f>
        <v>کارگاه موتور جت (2)</v>
      </c>
      <c r="C553" s="100">
        <v>3</v>
      </c>
      <c r="D553" s="101">
        <v>51</v>
      </c>
      <c r="E553" s="102"/>
    </row>
    <row r="554" spans="1:5" ht="20.100000000000001" customHeight="1">
      <c r="A554" s="105">
        <f t="shared" si="9"/>
        <v>2</v>
      </c>
      <c r="B554" s="99" t="str">
        <f>'B1-1'!A$39</f>
        <v>کارگاه سيستم های هواپيما(2)</v>
      </c>
      <c r="C554" s="100">
        <v>3</v>
      </c>
      <c r="D554" s="101">
        <v>51</v>
      </c>
      <c r="E554" s="102"/>
    </row>
    <row r="555" spans="1:5" ht="20.100000000000001" customHeight="1">
      <c r="A555" s="105">
        <f t="shared" si="9"/>
        <v>2</v>
      </c>
      <c r="B555" s="99" t="str">
        <f>'B1-1'!A$40</f>
        <v>کارگاه ساختمان (2)</v>
      </c>
      <c r="C555" s="100">
        <v>3</v>
      </c>
      <c r="D555" s="101">
        <v>51</v>
      </c>
      <c r="E555" s="102"/>
    </row>
    <row r="556" spans="1:5" ht="20.100000000000001" customHeight="1">
      <c r="A556" s="105">
        <f t="shared" si="9"/>
        <v>2</v>
      </c>
      <c r="B556" s="99" t="str">
        <f>'B1-1'!A$41</f>
        <v>كارگاه آلات دقيق هواپيما</v>
      </c>
      <c r="C556" s="100">
        <v>4</v>
      </c>
      <c r="D556" s="101">
        <v>68</v>
      </c>
      <c r="E556" s="102"/>
    </row>
    <row r="557" spans="1:5" ht="20.100000000000001" customHeight="1">
      <c r="A557" s="105">
        <f t="shared" si="9"/>
        <v>2</v>
      </c>
      <c r="B557" s="99" t="str">
        <f>'B1-1'!A$42</f>
        <v>تئوری ملخ</v>
      </c>
      <c r="C557" s="100">
        <v>1</v>
      </c>
      <c r="D557" s="101">
        <v>17</v>
      </c>
      <c r="E557" s="102"/>
    </row>
    <row r="558" spans="1:5" ht="20.100000000000001" customHeight="1">
      <c r="A558" s="105">
        <f t="shared" si="9"/>
        <v>2</v>
      </c>
      <c r="B558" s="99" t="str">
        <f>'B1-1'!A$43</f>
        <v>كارگاه ملخ</v>
      </c>
      <c r="C558" s="100">
        <v>1</v>
      </c>
      <c r="D558" s="101">
        <v>17</v>
      </c>
      <c r="E558" s="102"/>
    </row>
    <row r="559" spans="1:5" ht="20.100000000000001" customHeight="1">
      <c r="A559" s="105">
        <f t="shared" si="9"/>
        <v>2</v>
      </c>
      <c r="B559" s="99" t="str">
        <f>'B1-1'!A$44</f>
        <v>كارگاه تراشكاري</v>
      </c>
      <c r="C559" s="18">
        <v>3</v>
      </c>
      <c r="D559" s="102">
        <v>51</v>
      </c>
      <c r="E559" s="102"/>
    </row>
    <row r="560" spans="1:5" ht="20.100000000000001" customHeight="1">
      <c r="A560" s="105">
        <f t="shared" si="9"/>
        <v>2</v>
      </c>
      <c r="B560" s="99" t="str">
        <f>'B1-1'!A$45</f>
        <v>آزمايشگاه مدار هاي DC</v>
      </c>
      <c r="C560" s="18">
        <v>2</v>
      </c>
      <c r="D560" s="102">
        <v>34</v>
      </c>
      <c r="E560" s="102"/>
    </row>
    <row r="561" spans="1:5" ht="20.100000000000001" customHeight="1">
      <c r="A561" s="105">
        <f t="shared" si="9"/>
        <v>2</v>
      </c>
      <c r="B561" s="99" t="str">
        <f>'B1-1'!A$46</f>
        <v>آزمايشگاه مدارهاي AC و مباني الكترونيك</v>
      </c>
      <c r="C561" s="18">
        <v>2</v>
      </c>
      <c r="D561" s="102">
        <v>34</v>
      </c>
      <c r="E561" s="102"/>
    </row>
    <row r="562" spans="1:5" ht="20.100000000000001" customHeight="1">
      <c r="A562" s="105">
        <f t="shared" si="9"/>
        <v>2</v>
      </c>
      <c r="B562" s="103"/>
      <c r="C562" s="90"/>
      <c r="D562" s="91"/>
      <c r="E562" s="91"/>
    </row>
    <row r="563" spans="1:5" ht="20.100000000000001" customHeight="1">
      <c r="A563" s="105">
        <f t="shared" si="9"/>
        <v>2</v>
      </c>
      <c r="B563" s="103"/>
      <c r="C563" s="90"/>
      <c r="D563" s="91"/>
      <c r="E563" s="91"/>
    </row>
    <row r="564" spans="1:5" ht="20.100000000000001" customHeight="1">
      <c r="A564" s="105">
        <f t="shared" si="9"/>
        <v>2</v>
      </c>
      <c r="B564" s="103"/>
      <c r="C564" s="90"/>
      <c r="D564" s="91"/>
      <c r="E564" s="91"/>
    </row>
    <row r="565" spans="1:5" ht="20.100000000000001" customHeight="1">
      <c r="A565" s="105">
        <f t="shared" si="9"/>
        <v>2</v>
      </c>
      <c r="B565" s="103"/>
      <c r="C565" s="90"/>
      <c r="D565" s="91"/>
      <c r="E565" s="91"/>
    </row>
    <row r="566" spans="1:5" ht="20.100000000000001" customHeight="1">
      <c r="A566" s="105">
        <f t="shared" si="9"/>
        <v>2</v>
      </c>
      <c r="B566" s="103"/>
      <c r="C566" s="90"/>
      <c r="D566" s="91"/>
      <c r="E566" s="91"/>
    </row>
    <row r="567" spans="1:5" ht="20.100000000000001" customHeight="1">
      <c r="A567" s="105">
        <f t="shared" si="9"/>
        <v>2</v>
      </c>
      <c r="B567" s="103"/>
      <c r="C567" s="90"/>
      <c r="D567" s="91"/>
      <c r="E567" s="91"/>
    </row>
    <row r="568" spans="1:5" ht="20.100000000000001" customHeight="1">
      <c r="A568" s="105">
        <v>1</v>
      </c>
      <c r="B568" s="103" t="s">
        <v>201</v>
      </c>
      <c r="C568" s="90"/>
      <c r="D568" s="91">
        <f>SUM(E517:E567)</f>
        <v>4</v>
      </c>
      <c r="E568" s="91"/>
    </row>
    <row r="569" spans="1:5" ht="20.100000000000001" customHeight="1">
      <c r="A569" s="105">
        <v>1</v>
      </c>
      <c r="B569" s="104" t="s">
        <v>202</v>
      </c>
      <c r="C569" s="105"/>
      <c r="D569" s="105">
        <f>SUMPRODUCT(D517:D567,E517:E567)</f>
        <v>306</v>
      </c>
      <c r="E569" s="105"/>
    </row>
    <row r="570" spans="1:5" ht="20.100000000000001" customHeight="1">
      <c r="A570" s="105">
        <v>1</v>
      </c>
      <c r="B570" s="104" t="s">
        <v>203</v>
      </c>
      <c r="C570" s="105"/>
      <c r="D570" s="105">
        <f>SUM(D517:D567)</f>
        <v>2686</v>
      </c>
      <c r="E570" s="105"/>
    </row>
    <row r="571" spans="1:5" ht="20.100000000000001" customHeight="1">
      <c r="A571" s="105">
        <v>1</v>
      </c>
      <c r="B571" s="104" t="s">
        <v>204</v>
      </c>
      <c r="C571" s="105"/>
      <c r="D571" s="105">
        <f>D570-D569</f>
        <v>2380</v>
      </c>
      <c r="E571" s="105"/>
    </row>
    <row r="572" spans="1:5" ht="20.100000000000001" customHeight="1">
      <c r="A572" s="105">
        <v>1</v>
      </c>
      <c r="B572" s="94" t="s">
        <v>223</v>
      </c>
      <c r="C572" s="95" t="s">
        <v>197</v>
      </c>
      <c r="D572" s="95" t="s">
        <v>198</v>
      </c>
      <c r="E572" s="96"/>
    </row>
    <row r="573" spans="1:5" ht="58.5">
      <c r="A573" s="105">
        <v>1</v>
      </c>
      <c r="B573" s="97" t="s">
        <v>199</v>
      </c>
      <c r="C573" s="98" t="s">
        <v>59</v>
      </c>
      <c r="D573" s="98" t="s">
        <v>60</v>
      </c>
      <c r="E573" s="98" t="s">
        <v>200</v>
      </c>
    </row>
    <row r="574" spans="1:5" ht="20.100000000000001" customHeight="1">
      <c r="A574" s="105">
        <f t="shared" ref="A574:A624" si="10">IF(E574=1,1,2)</f>
        <v>1</v>
      </c>
      <c r="B574" s="99" t="str">
        <f>'B1-1'!A$2</f>
        <v xml:space="preserve">فيزيک </v>
      </c>
      <c r="C574" s="100">
        <v>5</v>
      </c>
      <c r="D574" s="101">
        <v>85</v>
      </c>
      <c r="E574" s="102">
        <v>1</v>
      </c>
    </row>
    <row r="575" spans="1:5" ht="20.100000000000001" customHeight="1">
      <c r="A575" s="105">
        <f t="shared" si="10"/>
        <v>1</v>
      </c>
      <c r="B575" s="99" t="str">
        <f>'B1-1'!A$3</f>
        <v>رياضي</v>
      </c>
      <c r="C575" s="100">
        <v>4</v>
      </c>
      <c r="D575" s="101">
        <v>68</v>
      </c>
      <c r="E575" s="102">
        <v>1</v>
      </c>
    </row>
    <row r="576" spans="1:5" ht="20.100000000000001" customHeight="1">
      <c r="A576" s="105">
        <f t="shared" si="10"/>
        <v>2</v>
      </c>
      <c r="B576" s="99" t="str">
        <f>'B1-1'!A$4</f>
        <v>علم مواد (1)</v>
      </c>
      <c r="C576" s="100">
        <v>4</v>
      </c>
      <c r="D576" s="101">
        <v>68</v>
      </c>
      <c r="E576" s="102"/>
    </row>
    <row r="577" spans="1:5" ht="20.100000000000001" customHeight="1">
      <c r="A577" s="105">
        <f t="shared" si="10"/>
        <v>1</v>
      </c>
      <c r="B577" s="99" t="str">
        <f>'B1-1'!A$5</f>
        <v>مبانی الکتریسیسته و مدارهای DC</v>
      </c>
      <c r="C577" s="100">
        <v>2</v>
      </c>
      <c r="D577" s="101">
        <v>34</v>
      </c>
      <c r="E577" s="102">
        <v>1</v>
      </c>
    </row>
    <row r="578" spans="1:5" ht="20.100000000000001" customHeight="1">
      <c r="A578" s="105">
        <f t="shared" si="10"/>
        <v>1</v>
      </c>
      <c r="B578" s="99" t="str">
        <f>'B1-1'!A$6</f>
        <v>زبان (1)</v>
      </c>
      <c r="C578" s="100">
        <v>6</v>
      </c>
      <c r="D578" s="101">
        <v>102</v>
      </c>
      <c r="E578" s="102">
        <v>1</v>
      </c>
    </row>
    <row r="579" spans="1:5" ht="20.100000000000001" customHeight="1">
      <c r="A579" s="105">
        <f t="shared" si="10"/>
        <v>1</v>
      </c>
      <c r="B579" s="99" t="str">
        <f>'B1-1'!A$7</f>
        <v>نقشه کشي صنعتی (1)</v>
      </c>
      <c r="C579" s="100">
        <v>3</v>
      </c>
      <c r="D579" s="101">
        <v>51</v>
      </c>
      <c r="E579" s="102">
        <v>1</v>
      </c>
    </row>
    <row r="580" spans="1:5" ht="20.100000000000001" customHeight="1">
      <c r="A580" s="105">
        <f t="shared" si="10"/>
        <v>2</v>
      </c>
      <c r="B580" s="99" t="str">
        <f>'B1-1'!A$8</f>
        <v>زبان تخصصی تعمیر و نگهداری</v>
      </c>
      <c r="C580" s="100">
        <v>4</v>
      </c>
      <c r="D580" s="101">
        <v>68</v>
      </c>
      <c r="E580" s="102"/>
    </row>
    <row r="581" spans="1:5" ht="20.100000000000001" customHeight="1">
      <c r="A581" s="105">
        <f t="shared" si="10"/>
        <v>2</v>
      </c>
      <c r="B581" s="99" t="str">
        <f>'B1-1'!A$9</f>
        <v>مدار منطقی</v>
      </c>
      <c r="C581" s="100">
        <v>4</v>
      </c>
      <c r="D581" s="101">
        <v>68</v>
      </c>
      <c r="E581" s="102"/>
    </row>
    <row r="582" spans="1:5" ht="20.100000000000001" customHeight="1">
      <c r="A582" s="105">
        <f t="shared" si="10"/>
        <v>2</v>
      </c>
      <c r="B582" s="99" t="str">
        <f>'B1-1'!A$10</f>
        <v>علم مواد (2)</v>
      </c>
      <c r="C582" s="100">
        <v>3</v>
      </c>
      <c r="D582" s="101">
        <v>51</v>
      </c>
      <c r="E582" s="102"/>
    </row>
    <row r="583" spans="1:5" ht="20.100000000000001" customHeight="1">
      <c r="A583" s="105">
        <f t="shared" si="10"/>
        <v>2</v>
      </c>
      <c r="B583" s="99" t="str">
        <f>'B1-1'!A$11</f>
        <v>آئروديناميک</v>
      </c>
      <c r="C583" s="100">
        <v>4</v>
      </c>
      <c r="D583" s="101">
        <v>68</v>
      </c>
      <c r="E583" s="102"/>
    </row>
    <row r="584" spans="1:5" ht="20.100000000000001" customHeight="1">
      <c r="A584" s="105">
        <f t="shared" si="10"/>
        <v>2</v>
      </c>
      <c r="B584" s="99" t="str">
        <f>'B1-1'!A$12</f>
        <v>زبان (2)</v>
      </c>
      <c r="C584" s="100">
        <v>6</v>
      </c>
      <c r="D584" s="101">
        <v>102</v>
      </c>
      <c r="E584" s="102"/>
    </row>
    <row r="585" spans="1:5" ht="20.100000000000001" customHeight="1">
      <c r="A585" s="105">
        <f t="shared" si="10"/>
        <v>2</v>
      </c>
      <c r="B585" s="99" t="str">
        <f>'B1-1'!A$13</f>
        <v>مدارهای AC و مبانی الکترونیک</v>
      </c>
      <c r="C585" s="100">
        <v>4</v>
      </c>
      <c r="D585" s="101">
        <v>68</v>
      </c>
      <c r="E585" s="102"/>
    </row>
    <row r="586" spans="1:5" ht="20.100000000000001" customHeight="1">
      <c r="A586" s="105">
        <f t="shared" si="10"/>
        <v>2</v>
      </c>
      <c r="B586" s="99" t="str">
        <f>'B1-1'!A$14</f>
        <v>تئوری کارگاه (1)</v>
      </c>
      <c r="C586" s="100">
        <v>3</v>
      </c>
      <c r="D586" s="101">
        <v>51</v>
      </c>
      <c r="E586" s="102"/>
    </row>
    <row r="587" spans="1:5" ht="20.100000000000001" customHeight="1">
      <c r="A587" s="105">
        <f t="shared" si="10"/>
        <v>2</v>
      </c>
      <c r="B587" s="99" t="str">
        <f>'B1-1'!A$15</f>
        <v>موتور جت (1)</v>
      </c>
      <c r="C587" s="100">
        <v>5</v>
      </c>
      <c r="D587" s="101">
        <v>85</v>
      </c>
      <c r="E587" s="102"/>
    </row>
    <row r="588" spans="1:5" ht="20.100000000000001" customHeight="1">
      <c r="A588" s="105">
        <f t="shared" si="10"/>
        <v>2</v>
      </c>
      <c r="B588" s="99" t="str">
        <f>'B1-1'!A$16</f>
        <v>آزمايشگاه تئوری کارگاه (1)</v>
      </c>
      <c r="C588" s="100">
        <v>2</v>
      </c>
      <c r="D588" s="101">
        <v>34</v>
      </c>
      <c r="E588" s="102"/>
    </row>
    <row r="589" spans="1:5" ht="20.100000000000001" customHeight="1">
      <c r="A589" s="105">
        <f t="shared" si="10"/>
        <v>2</v>
      </c>
      <c r="B589" s="99" t="str">
        <f>'B1-1'!A$17</f>
        <v>تئوری کارگاه (2)</v>
      </c>
      <c r="C589" s="100">
        <v>4</v>
      </c>
      <c r="D589" s="101">
        <v>68</v>
      </c>
      <c r="E589" s="102"/>
    </row>
    <row r="590" spans="1:5" ht="20.100000000000001" customHeight="1">
      <c r="A590" s="105">
        <f t="shared" si="10"/>
        <v>2</v>
      </c>
      <c r="B590" s="99" t="str">
        <f>'B1-1'!A$18</f>
        <v>سيستم های هواپيما (1)</v>
      </c>
      <c r="C590" s="100">
        <v>4</v>
      </c>
      <c r="D590" s="101">
        <v>68</v>
      </c>
      <c r="E590" s="102"/>
    </row>
    <row r="591" spans="1:5" ht="20.100000000000001" customHeight="1">
      <c r="A591" s="105">
        <f t="shared" si="10"/>
        <v>2</v>
      </c>
      <c r="B591" s="99" t="str">
        <f>'B1-1'!A$19</f>
        <v>ساختمان هواپيما (1)</v>
      </c>
      <c r="C591" s="100">
        <v>4</v>
      </c>
      <c r="D591" s="101">
        <v>68</v>
      </c>
      <c r="E591" s="102"/>
    </row>
    <row r="592" spans="1:5" ht="20.100000000000001" customHeight="1">
      <c r="A592" s="105">
        <f t="shared" si="10"/>
        <v>2</v>
      </c>
      <c r="B592" s="99" t="str">
        <f>'B1-1'!A$20</f>
        <v>کارگاه موتور جت (1)</v>
      </c>
      <c r="C592" s="100">
        <v>4</v>
      </c>
      <c r="D592" s="101">
        <v>68</v>
      </c>
      <c r="E592" s="102"/>
    </row>
    <row r="593" spans="1:5" ht="20.100000000000001" customHeight="1">
      <c r="A593" s="105">
        <f t="shared" si="10"/>
        <v>2</v>
      </c>
      <c r="B593" s="99" t="str">
        <f>'B1-1'!A$21</f>
        <v>کارگاه سيستم های هواپيما(1)</v>
      </c>
      <c r="C593" s="100">
        <v>4</v>
      </c>
      <c r="D593" s="101">
        <v>68</v>
      </c>
      <c r="E593" s="102"/>
    </row>
    <row r="594" spans="1:5" ht="20.100000000000001" customHeight="1">
      <c r="A594" s="105">
        <f t="shared" si="10"/>
        <v>2</v>
      </c>
      <c r="B594" s="99" t="str">
        <f>'B1-1'!A$22</f>
        <v>کارگاه ساختمان (1)</v>
      </c>
      <c r="C594" s="100">
        <v>4</v>
      </c>
      <c r="D594" s="101">
        <v>68</v>
      </c>
      <c r="E594" s="102"/>
    </row>
    <row r="595" spans="1:5" ht="20.100000000000001" customHeight="1">
      <c r="A595" s="105">
        <f t="shared" si="10"/>
        <v>2</v>
      </c>
      <c r="B595" s="99" t="str">
        <f>'B1-1'!A$23</f>
        <v>سيستم های الکتريکیهواپيما</v>
      </c>
      <c r="C595" s="100">
        <v>4</v>
      </c>
      <c r="D595" s="101">
        <v>68</v>
      </c>
      <c r="E595" s="102"/>
    </row>
    <row r="596" spans="1:5" ht="20.100000000000001" customHeight="1">
      <c r="A596" s="105">
        <f t="shared" si="10"/>
        <v>2</v>
      </c>
      <c r="B596" s="99" t="str">
        <f>'B1-1'!A$24</f>
        <v>آزمايشگاه تئوری کارگاه(2)</v>
      </c>
      <c r="C596" s="100">
        <v>2</v>
      </c>
      <c r="D596" s="101">
        <v>34</v>
      </c>
      <c r="E596" s="102"/>
    </row>
    <row r="597" spans="1:5" ht="20.100000000000001" customHeight="1">
      <c r="A597" s="105">
        <f t="shared" si="10"/>
        <v>2</v>
      </c>
      <c r="B597" s="99" t="str">
        <f>'B1-1'!A$25</f>
        <v>آزمايشگاه علم مواد(1)</v>
      </c>
      <c r="C597" s="100">
        <v>2</v>
      </c>
      <c r="D597" s="101">
        <v>34</v>
      </c>
      <c r="E597" s="102"/>
    </row>
    <row r="598" spans="1:5" ht="20.100000000000001" customHeight="1">
      <c r="A598" s="105">
        <f t="shared" si="10"/>
        <v>2</v>
      </c>
      <c r="B598" s="99" t="str">
        <f>'B1-1'!A$26</f>
        <v>موتور جت (2)</v>
      </c>
      <c r="C598" s="100">
        <v>4</v>
      </c>
      <c r="D598" s="101">
        <v>68</v>
      </c>
      <c r="E598" s="102"/>
    </row>
    <row r="599" spans="1:5" ht="20.100000000000001" customHeight="1">
      <c r="A599" s="105">
        <f t="shared" si="10"/>
        <v>2</v>
      </c>
      <c r="B599" s="99" t="str">
        <f>'B1-1'!A$27</f>
        <v>سيستم های هواپيما (2)</v>
      </c>
      <c r="C599" s="100">
        <v>4</v>
      </c>
      <c r="D599" s="101">
        <v>68</v>
      </c>
      <c r="E599" s="102"/>
    </row>
    <row r="600" spans="1:5" ht="20.100000000000001" customHeight="1">
      <c r="A600" s="105">
        <f t="shared" si="10"/>
        <v>2</v>
      </c>
      <c r="B600" s="99" t="str">
        <f>'B1-1'!A$28</f>
        <v>ساختمان هواپيما (2)</v>
      </c>
      <c r="C600" s="100">
        <v>4</v>
      </c>
      <c r="D600" s="101">
        <v>68</v>
      </c>
      <c r="E600" s="102"/>
    </row>
    <row r="601" spans="1:5" ht="20.100000000000001" customHeight="1">
      <c r="A601" s="105">
        <f t="shared" si="10"/>
        <v>2</v>
      </c>
      <c r="B601" s="99" t="str">
        <f>'B1-1'!A$29</f>
        <v>زبان(3)</v>
      </c>
      <c r="C601" s="100">
        <v>6</v>
      </c>
      <c r="D601" s="101">
        <v>102</v>
      </c>
      <c r="E601" s="102"/>
    </row>
    <row r="602" spans="1:5" ht="20.100000000000001" customHeight="1">
      <c r="A602" s="105">
        <f t="shared" si="10"/>
        <v>1</v>
      </c>
      <c r="B602" s="99" t="str">
        <f>'B1-1'!A$30</f>
        <v>نقشه کشي (2)</v>
      </c>
      <c r="C602" s="100">
        <v>3</v>
      </c>
      <c r="D602" s="101">
        <v>51</v>
      </c>
      <c r="E602" s="102">
        <v>1</v>
      </c>
    </row>
    <row r="603" spans="1:5" ht="20.100000000000001" customHeight="1">
      <c r="A603" s="105">
        <f t="shared" si="10"/>
        <v>2</v>
      </c>
      <c r="B603" s="99" t="str">
        <f>'B1-1'!A$31</f>
        <v>عوامل انسانی</v>
      </c>
      <c r="C603" s="100">
        <v>2</v>
      </c>
      <c r="D603" s="101">
        <v>34</v>
      </c>
      <c r="E603" s="102"/>
    </row>
    <row r="604" spans="1:5" ht="20.100000000000001" customHeight="1">
      <c r="A604" s="105">
        <f t="shared" si="10"/>
        <v>2</v>
      </c>
      <c r="B604" s="99" t="str">
        <f>'B1-1'!A$32</f>
        <v>مكانيك پرواز</v>
      </c>
      <c r="C604" s="100">
        <v>4</v>
      </c>
      <c r="D604" s="101">
        <v>68</v>
      </c>
      <c r="E604" s="102"/>
    </row>
    <row r="605" spans="1:5" ht="20.100000000000001" customHeight="1">
      <c r="A605" s="105">
        <f t="shared" si="10"/>
        <v>2</v>
      </c>
      <c r="B605" s="99" t="str">
        <f>'B1-1'!A$33</f>
        <v>کارگاه سيستم های الکتريکی</v>
      </c>
      <c r="C605" s="100">
        <v>4</v>
      </c>
      <c r="D605" s="101">
        <v>68</v>
      </c>
      <c r="E605" s="102"/>
    </row>
    <row r="606" spans="1:5" ht="20.100000000000001" customHeight="1">
      <c r="A606" s="105">
        <f t="shared" si="10"/>
        <v>2</v>
      </c>
      <c r="B606" s="99" t="str">
        <f>'B1-1'!A$34</f>
        <v>آلات دقيق هواپيما</v>
      </c>
      <c r="C606" s="100">
        <v>4</v>
      </c>
      <c r="D606" s="101">
        <v>68</v>
      </c>
      <c r="E606" s="102"/>
    </row>
    <row r="607" spans="1:5" ht="20.100000000000001" customHeight="1">
      <c r="A607" s="105">
        <f t="shared" si="10"/>
        <v>2</v>
      </c>
      <c r="B607" s="99" t="str">
        <f>'B1-1'!A$35</f>
        <v>آزمايشگاه علم مواد(2)</v>
      </c>
      <c r="C607" s="100">
        <v>2</v>
      </c>
      <c r="D607" s="101">
        <v>34</v>
      </c>
      <c r="E607" s="102"/>
    </row>
    <row r="608" spans="1:5" ht="20.100000000000001" customHeight="1">
      <c r="A608" s="105">
        <f t="shared" si="10"/>
        <v>2</v>
      </c>
      <c r="B608" s="99" t="str">
        <f>'B1-1'!A$36</f>
        <v>مقررات هواپيمايی</v>
      </c>
      <c r="C608" s="100">
        <v>2</v>
      </c>
      <c r="D608" s="101">
        <v>34</v>
      </c>
      <c r="E608" s="102"/>
    </row>
    <row r="609" spans="1:5" ht="20.100000000000001" customHeight="1">
      <c r="A609" s="105">
        <f t="shared" si="10"/>
        <v>1</v>
      </c>
      <c r="B609" s="99" t="str">
        <f>'B1-1'!A$37</f>
        <v>کارگاه فلزکاری و جوشکاری</v>
      </c>
      <c r="C609" s="100">
        <v>6</v>
      </c>
      <c r="D609" s="101">
        <v>102</v>
      </c>
      <c r="E609" s="102">
        <v>1</v>
      </c>
    </row>
    <row r="610" spans="1:5" ht="20.100000000000001" customHeight="1">
      <c r="A610" s="105">
        <f t="shared" si="10"/>
        <v>2</v>
      </c>
      <c r="B610" s="99" t="str">
        <f>'B1-1'!A$38</f>
        <v>کارگاه موتور جت (2)</v>
      </c>
      <c r="C610" s="100">
        <v>3</v>
      </c>
      <c r="D610" s="101">
        <v>51</v>
      </c>
      <c r="E610" s="102"/>
    </row>
    <row r="611" spans="1:5" ht="20.100000000000001" customHeight="1">
      <c r="A611" s="105">
        <f t="shared" si="10"/>
        <v>2</v>
      </c>
      <c r="B611" s="99" t="str">
        <f>'B1-1'!A$39</f>
        <v>کارگاه سيستم های هواپيما(2)</v>
      </c>
      <c r="C611" s="100">
        <v>3</v>
      </c>
      <c r="D611" s="101">
        <v>51</v>
      </c>
      <c r="E611" s="102"/>
    </row>
    <row r="612" spans="1:5" ht="20.100000000000001" customHeight="1">
      <c r="A612" s="105">
        <f t="shared" si="10"/>
        <v>2</v>
      </c>
      <c r="B612" s="99" t="str">
        <f>'B1-1'!A$40</f>
        <v>کارگاه ساختمان (2)</v>
      </c>
      <c r="C612" s="100">
        <v>3</v>
      </c>
      <c r="D612" s="101">
        <v>51</v>
      </c>
      <c r="E612" s="102"/>
    </row>
    <row r="613" spans="1:5" ht="20.100000000000001" customHeight="1">
      <c r="A613" s="105">
        <f t="shared" si="10"/>
        <v>2</v>
      </c>
      <c r="B613" s="99" t="str">
        <f>'B1-1'!A$41</f>
        <v>كارگاه آلات دقيق هواپيما</v>
      </c>
      <c r="C613" s="100">
        <v>4</v>
      </c>
      <c r="D613" s="101">
        <v>68</v>
      </c>
      <c r="E613" s="102"/>
    </row>
    <row r="614" spans="1:5" ht="20.100000000000001" customHeight="1">
      <c r="A614" s="105">
        <f t="shared" si="10"/>
        <v>2</v>
      </c>
      <c r="B614" s="99" t="str">
        <f>'B1-1'!A$42</f>
        <v>تئوری ملخ</v>
      </c>
      <c r="C614" s="100">
        <v>1</v>
      </c>
      <c r="D614" s="101">
        <v>17</v>
      </c>
      <c r="E614" s="102"/>
    </row>
    <row r="615" spans="1:5" ht="20.100000000000001" customHeight="1">
      <c r="A615" s="105">
        <f t="shared" si="10"/>
        <v>2</v>
      </c>
      <c r="B615" s="99" t="str">
        <f>'B1-1'!A$43</f>
        <v>كارگاه ملخ</v>
      </c>
      <c r="C615" s="100">
        <v>1</v>
      </c>
      <c r="D615" s="101">
        <v>17</v>
      </c>
      <c r="E615" s="102"/>
    </row>
    <row r="616" spans="1:5" ht="20.100000000000001" customHeight="1">
      <c r="A616" s="105">
        <f t="shared" si="10"/>
        <v>1</v>
      </c>
      <c r="B616" s="99" t="str">
        <f>'B1-1'!A$44</f>
        <v>كارگاه تراشكاري</v>
      </c>
      <c r="C616" s="18">
        <v>3</v>
      </c>
      <c r="D616" s="102">
        <v>51</v>
      </c>
      <c r="E616" s="102">
        <v>1</v>
      </c>
    </row>
    <row r="617" spans="1:5" ht="20.100000000000001" customHeight="1">
      <c r="A617" s="105">
        <f t="shared" si="10"/>
        <v>1</v>
      </c>
      <c r="B617" s="99" t="str">
        <f>'B1-1'!A$45</f>
        <v>آزمايشگاه مدار هاي DC</v>
      </c>
      <c r="C617" s="18">
        <v>2</v>
      </c>
      <c r="D617" s="102">
        <v>34</v>
      </c>
      <c r="E617" s="102">
        <v>1</v>
      </c>
    </row>
    <row r="618" spans="1:5" ht="20.100000000000001" customHeight="1">
      <c r="A618" s="105">
        <f t="shared" si="10"/>
        <v>2</v>
      </c>
      <c r="B618" s="99" t="str">
        <f>'B1-1'!A$46</f>
        <v>آزمايشگاه مدارهاي AC و مباني الكترونيك</v>
      </c>
      <c r="C618" s="18">
        <v>2</v>
      </c>
      <c r="D618" s="102">
        <v>34</v>
      </c>
      <c r="E618" s="102"/>
    </row>
    <row r="619" spans="1:5" ht="20.100000000000001" customHeight="1">
      <c r="A619" s="105">
        <f t="shared" si="10"/>
        <v>2</v>
      </c>
      <c r="B619" s="103"/>
      <c r="C619" s="90"/>
      <c r="D619" s="91"/>
      <c r="E619" s="91"/>
    </row>
    <row r="620" spans="1:5" ht="20.100000000000001" customHeight="1">
      <c r="A620" s="105">
        <f t="shared" si="10"/>
        <v>2</v>
      </c>
      <c r="B620" s="103"/>
      <c r="C620" s="90"/>
      <c r="D620" s="91"/>
      <c r="E620" s="91"/>
    </row>
    <row r="621" spans="1:5" ht="20.100000000000001" customHeight="1">
      <c r="A621" s="105">
        <f t="shared" si="10"/>
        <v>2</v>
      </c>
      <c r="B621" s="103"/>
      <c r="C621" s="90"/>
      <c r="D621" s="91"/>
      <c r="E621" s="91"/>
    </row>
    <row r="622" spans="1:5" ht="20.100000000000001" customHeight="1">
      <c r="A622" s="105">
        <f t="shared" si="10"/>
        <v>2</v>
      </c>
      <c r="B622" s="103"/>
      <c r="C622" s="90"/>
      <c r="D622" s="91"/>
      <c r="E622" s="91"/>
    </row>
    <row r="623" spans="1:5" ht="20.100000000000001" customHeight="1">
      <c r="A623" s="105">
        <f t="shared" si="10"/>
        <v>2</v>
      </c>
      <c r="B623" s="103"/>
      <c r="C623" s="90"/>
      <c r="D623" s="91"/>
      <c r="E623" s="91"/>
    </row>
    <row r="624" spans="1:5" ht="20.100000000000001" customHeight="1">
      <c r="A624" s="105">
        <f t="shared" si="10"/>
        <v>2</v>
      </c>
      <c r="B624" s="103"/>
      <c r="C624" s="90"/>
      <c r="D624" s="91"/>
      <c r="E624" s="91"/>
    </row>
    <row r="625" spans="1:5" ht="20.100000000000001" customHeight="1">
      <c r="A625" s="105">
        <v>1</v>
      </c>
      <c r="B625" s="103" t="s">
        <v>201</v>
      </c>
      <c r="C625" s="90"/>
      <c r="D625" s="91">
        <f>SUM(E574:E624)</f>
        <v>9</v>
      </c>
      <c r="E625" s="91"/>
    </row>
    <row r="626" spans="1:5" ht="20.100000000000001" customHeight="1">
      <c r="A626" s="105">
        <v>1</v>
      </c>
      <c r="B626" s="104" t="s">
        <v>202</v>
      </c>
      <c r="C626" s="105"/>
      <c r="D626" s="105">
        <f>SUMPRODUCT(D574:D624,E574:E624)</f>
        <v>578</v>
      </c>
      <c r="E626" s="105"/>
    </row>
    <row r="627" spans="1:5" ht="20.100000000000001" customHeight="1">
      <c r="A627" s="105">
        <v>1</v>
      </c>
      <c r="B627" s="104" t="s">
        <v>203</v>
      </c>
      <c r="C627" s="105"/>
      <c r="D627" s="105">
        <f>SUM(D574:D624)</f>
        <v>2686</v>
      </c>
      <c r="E627" s="105"/>
    </row>
    <row r="628" spans="1:5" ht="20.100000000000001" customHeight="1">
      <c r="A628" s="105">
        <v>1</v>
      </c>
      <c r="B628" s="104" t="s">
        <v>204</v>
      </c>
      <c r="C628" s="105"/>
      <c r="D628" s="105">
        <f>D627-D626</f>
        <v>2108</v>
      </c>
      <c r="E628" s="105"/>
    </row>
    <row r="629" spans="1:5" ht="20.100000000000001" customHeight="1"/>
    <row r="630" spans="1:5" ht="20.100000000000001" customHeight="1"/>
    <row r="631" spans="1:5" ht="20.100000000000001" customHeight="1"/>
    <row r="632" spans="1:5" ht="20.100000000000001" customHeight="1"/>
    <row r="633" spans="1:5" ht="20.100000000000001" customHeight="1"/>
    <row r="634" spans="1:5" ht="20.100000000000001" customHeight="1"/>
    <row r="635" spans="1:5" ht="20.100000000000001" customHeight="1"/>
    <row r="636" spans="1:5" ht="20.100000000000001" customHeight="1"/>
    <row r="637" spans="1:5" ht="20.100000000000001" customHeight="1"/>
    <row r="638" spans="1:5" ht="20.100000000000001" customHeight="1"/>
    <row r="639" spans="1:5" ht="20.100000000000001" customHeight="1"/>
    <row r="640" spans="1:5" ht="20.100000000000001" customHeight="1"/>
    <row r="641" s="85" customFormat="1" ht="20.100000000000001" customHeight="1"/>
    <row r="642" s="85" customFormat="1" ht="20.100000000000001" customHeight="1"/>
    <row r="643" s="85" customFormat="1" ht="20.100000000000001" customHeight="1"/>
    <row r="644" s="85" customFormat="1" ht="20.100000000000001" customHeight="1"/>
    <row r="645" s="85" customFormat="1" ht="20.100000000000001" customHeight="1"/>
    <row r="646" s="85" customFormat="1" ht="20.100000000000001" customHeight="1"/>
    <row r="647" s="85" customFormat="1" ht="20.100000000000001" customHeight="1"/>
    <row r="648" s="85" customFormat="1" ht="20.100000000000001" customHeight="1"/>
    <row r="649" s="85" customFormat="1" ht="20.100000000000001" customHeight="1"/>
    <row r="650" s="85" customFormat="1" ht="20.100000000000001" customHeight="1"/>
    <row r="651" s="85" customFormat="1" ht="20.100000000000001" customHeight="1"/>
    <row r="652" s="85" customFormat="1" ht="20.100000000000001" customHeight="1"/>
    <row r="653" s="85" customFormat="1" ht="20.100000000000001" customHeight="1"/>
    <row r="654" s="85" customFormat="1" ht="20.100000000000001" customHeight="1"/>
    <row r="655" s="85" customFormat="1" ht="20.100000000000001" customHeight="1"/>
    <row r="656" s="85" customFormat="1" ht="20.100000000000001" customHeight="1"/>
    <row r="657" s="85" customFormat="1" ht="20.100000000000001" customHeight="1"/>
    <row r="658" s="85" customFormat="1" ht="20.100000000000001" customHeight="1"/>
    <row r="659" s="85" customFormat="1" ht="20.100000000000001" customHeight="1"/>
    <row r="660" s="85" customFormat="1" ht="20.100000000000001" customHeight="1"/>
    <row r="661" s="85" customFormat="1" ht="20.100000000000001" customHeight="1"/>
    <row r="662" s="85" customFormat="1" ht="20.100000000000001" customHeight="1"/>
    <row r="663" s="85" customFormat="1" ht="20.100000000000001" customHeight="1"/>
    <row r="664" s="85" customFormat="1" ht="20.100000000000001" customHeight="1"/>
    <row r="665" s="85" customFormat="1" ht="20.100000000000001" customHeight="1"/>
    <row r="666" s="85" customFormat="1" ht="20.100000000000001" customHeight="1"/>
    <row r="667" s="85" customFormat="1" ht="20.100000000000001" customHeight="1"/>
    <row r="668" s="85" customFormat="1" ht="20.100000000000001" customHeight="1"/>
    <row r="669" s="85" customFormat="1" ht="20.100000000000001" customHeight="1"/>
    <row r="670" s="85" customFormat="1" ht="20.100000000000001" customHeight="1"/>
    <row r="671" s="85" customFormat="1" ht="20.100000000000001" customHeight="1"/>
    <row r="672" s="85" customFormat="1" ht="20.100000000000001" customHeight="1"/>
    <row r="673" s="85" customFormat="1" ht="20.100000000000001" customHeight="1"/>
    <row r="674" s="85" customFormat="1" ht="20.100000000000001" customHeight="1"/>
    <row r="675" s="85" customFormat="1" ht="20.100000000000001" customHeight="1"/>
    <row r="676" s="85" customFormat="1" ht="20.100000000000001" customHeight="1"/>
    <row r="677" s="85" customFormat="1" ht="20.100000000000001" customHeight="1"/>
    <row r="678" s="85" customFormat="1" ht="20.100000000000001" customHeight="1"/>
    <row r="679" s="85" customFormat="1" ht="20.100000000000001" customHeight="1"/>
    <row r="680" s="85" customFormat="1" ht="20.100000000000001" customHeight="1"/>
    <row r="681" s="85" customFormat="1" ht="20.100000000000001" customHeight="1"/>
    <row r="682" s="85" customFormat="1" ht="20.100000000000001" customHeight="1"/>
    <row r="683" s="85" customFormat="1" ht="20.100000000000001" customHeight="1"/>
    <row r="684" s="85" customFormat="1" ht="20.100000000000001" customHeight="1"/>
    <row r="685" s="85" customFormat="1" ht="20.100000000000001" customHeight="1"/>
    <row r="686" s="85" customFormat="1" ht="20.100000000000001" customHeight="1"/>
    <row r="687" s="85" customFormat="1" ht="20.100000000000001" customHeight="1"/>
    <row r="688" s="85" customFormat="1" ht="20.100000000000001" customHeight="1"/>
    <row r="689" s="85" customFormat="1" ht="20.100000000000001" customHeight="1"/>
    <row r="690" s="85" customFormat="1" ht="20.100000000000001" customHeight="1"/>
    <row r="691" s="85" customFormat="1" ht="20.100000000000001" customHeight="1"/>
    <row r="692" s="85" customFormat="1" ht="20.100000000000001" customHeight="1"/>
    <row r="693" s="85" customFormat="1" ht="20.100000000000001" customHeight="1"/>
    <row r="694" s="85" customFormat="1" ht="20.100000000000001" customHeight="1"/>
    <row r="695" s="85" customFormat="1" ht="20.100000000000001" customHeight="1"/>
    <row r="696" s="85" customFormat="1" ht="20.100000000000001" customHeight="1"/>
    <row r="697" s="85" customFormat="1" ht="20.100000000000001" customHeight="1"/>
    <row r="698" s="85" customFormat="1" ht="20.100000000000001" customHeight="1"/>
    <row r="699" s="85" customFormat="1" ht="20.100000000000001" customHeight="1"/>
    <row r="700" s="85" customFormat="1" ht="20.100000000000001" customHeight="1"/>
    <row r="701" s="85" customFormat="1" ht="20.100000000000001" customHeight="1"/>
    <row r="702" s="85" customFormat="1" ht="20.100000000000001" customHeight="1"/>
    <row r="703" s="85" customFormat="1" ht="20.100000000000001" customHeight="1"/>
    <row r="704" s="85" customFormat="1" ht="20.100000000000001" customHeight="1"/>
    <row r="705" s="85" customFormat="1" ht="20.100000000000001" customHeight="1"/>
    <row r="706" s="85" customFormat="1" ht="20.100000000000001" customHeight="1"/>
    <row r="707" s="85" customFormat="1" ht="20.100000000000001" customHeight="1"/>
    <row r="708" s="85" customFormat="1" ht="20.100000000000001" customHeight="1"/>
    <row r="709" s="85" customFormat="1" ht="20.100000000000001" customHeight="1"/>
    <row r="710" s="85" customFormat="1" ht="20.100000000000001" customHeight="1"/>
    <row r="711" s="85" customFormat="1" ht="20.100000000000001" customHeight="1"/>
    <row r="712" s="85" customFormat="1" ht="20.100000000000001" customHeight="1"/>
    <row r="713" s="85" customFormat="1" ht="20.100000000000001" customHeight="1"/>
    <row r="714" s="85" customFormat="1" ht="20.100000000000001" customHeight="1"/>
    <row r="715" s="85" customFormat="1" ht="20.100000000000001" customHeight="1"/>
    <row r="716" s="85" customFormat="1" ht="20.100000000000001" customHeight="1"/>
    <row r="717" s="85" customFormat="1" ht="20.100000000000001" customHeight="1"/>
    <row r="718" s="85" customFormat="1" ht="20.100000000000001" customHeight="1"/>
    <row r="719" s="85" customFormat="1" ht="20.100000000000001" customHeight="1"/>
    <row r="720" s="85" customFormat="1" ht="20.100000000000001" customHeight="1"/>
    <row r="721" s="85" customFormat="1" ht="20.100000000000001" customHeight="1"/>
    <row r="722" s="85" customFormat="1" ht="20.100000000000001" customHeight="1"/>
    <row r="723" s="85" customFormat="1" ht="20.100000000000001" customHeight="1"/>
    <row r="724" s="85" customFormat="1" ht="20.100000000000001" customHeight="1"/>
    <row r="725" s="85" customFormat="1" ht="20.100000000000001" customHeight="1"/>
    <row r="726" s="85" customFormat="1" ht="20.100000000000001" customHeight="1"/>
    <row r="727" s="85" customFormat="1" ht="20.100000000000001" customHeight="1"/>
    <row r="728" s="85" customFormat="1" ht="20.100000000000001" customHeight="1"/>
    <row r="729" s="85" customFormat="1" ht="20.100000000000001" customHeight="1"/>
    <row r="730" s="85" customFormat="1" ht="20.100000000000001" customHeight="1"/>
    <row r="731" s="85" customFormat="1" ht="20.100000000000001" customHeight="1"/>
    <row r="732" s="85" customFormat="1" ht="20.100000000000001" customHeight="1"/>
    <row r="733" s="85" customFormat="1" ht="20.100000000000001" customHeight="1"/>
    <row r="734" s="85" customFormat="1" ht="20.100000000000001" customHeight="1"/>
    <row r="735" s="85" customFormat="1" ht="20.100000000000001" customHeight="1"/>
    <row r="736" s="85" customFormat="1" ht="20.100000000000001" customHeight="1"/>
    <row r="737" s="85" customFormat="1" ht="20.100000000000001" customHeight="1"/>
    <row r="738" s="85" customFormat="1" ht="20.100000000000001" customHeight="1"/>
    <row r="739" s="85" customFormat="1" ht="20.100000000000001" customHeight="1"/>
    <row r="740" s="85" customFormat="1" ht="20.100000000000001" customHeight="1"/>
    <row r="741" s="85" customFormat="1" ht="20.100000000000001" customHeight="1"/>
    <row r="742" s="85" customFormat="1" ht="20.100000000000001" customHeight="1"/>
    <row r="743" s="85" customFormat="1" ht="20.100000000000001" customHeight="1"/>
    <row r="744" s="85" customFormat="1" ht="20.100000000000001" customHeight="1"/>
    <row r="745" s="85" customFormat="1" ht="20.100000000000001" customHeight="1"/>
    <row r="746" s="85" customFormat="1" ht="20.100000000000001" customHeight="1"/>
    <row r="747" s="85" customFormat="1" ht="20.100000000000001" customHeight="1"/>
    <row r="748" s="85" customFormat="1" ht="20.100000000000001" customHeight="1"/>
    <row r="749" s="85" customFormat="1" ht="20.100000000000001" customHeight="1"/>
    <row r="750" s="85" customFormat="1" ht="20.100000000000001" customHeight="1"/>
    <row r="751" s="85" customFormat="1" ht="20.100000000000001" customHeight="1"/>
    <row r="752" s="85" customFormat="1" ht="20.100000000000001" customHeight="1"/>
    <row r="753" s="85" customFormat="1" ht="20.100000000000001" customHeight="1"/>
    <row r="754" s="85" customFormat="1" ht="20.100000000000001" customHeight="1"/>
    <row r="755" s="85" customFormat="1" ht="20.100000000000001" customHeight="1"/>
    <row r="756" s="85" customFormat="1" ht="20.100000000000001" customHeight="1"/>
    <row r="757" s="85" customFormat="1" ht="20.100000000000001" customHeight="1"/>
    <row r="758" s="85" customFormat="1" ht="20.100000000000001" customHeight="1"/>
    <row r="759" s="85" customFormat="1" ht="20.100000000000001" customHeight="1"/>
    <row r="760" s="85" customFormat="1" ht="20.100000000000001" customHeight="1"/>
    <row r="761" s="85" customFormat="1" ht="20.100000000000001" customHeight="1"/>
    <row r="762" s="85" customFormat="1" ht="20.100000000000001" customHeight="1"/>
    <row r="763" s="85" customFormat="1" ht="20.100000000000001" customHeight="1"/>
    <row r="764" s="85" customFormat="1" ht="20.100000000000001" customHeight="1"/>
    <row r="765" s="85" customFormat="1" ht="20.100000000000001" customHeight="1"/>
    <row r="766" s="85" customFormat="1" ht="20.100000000000001" customHeight="1"/>
    <row r="767" s="85" customFormat="1" ht="20.100000000000001" customHeight="1"/>
    <row r="768" s="85" customFormat="1" ht="20.100000000000001" customHeight="1"/>
    <row r="769" s="85" customFormat="1" ht="20.100000000000001" customHeight="1"/>
    <row r="770" s="85" customFormat="1" ht="20.100000000000001" customHeight="1"/>
    <row r="771" s="85" customFormat="1" ht="20.100000000000001" customHeight="1"/>
    <row r="772" s="85" customFormat="1" ht="20.100000000000001" customHeight="1"/>
    <row r="773" s="85" customFormat="1" ht="20.100000000000001" customHeight="1"/>
    <row r="774" s="85" customFormat="1" ht="20.100000000000001" customHeight="1"/>
    <row r="775" s="85" customFormat="1" ht="20.100000000000001" customHeight="1"/>
    <row r="776" s="85" customFormat="1" ht="20.100000000000001" customHeight="1"/>
    <row r="777" s="85" customFormat="1" ht="20.100000000000001" customHeight="1"/>
    <row r="778" s="85" customFormat="1" ht="20.100000000000001" customHeight="1"/>
    <row r="779" s="85" customFormat="1" ht="20.100000000000001" customHeight="1"/>
    <row r="780" s="85" customFormat="1" ht="20.100000000000001" customHeight="1"/>
    <row r="781" s="85" customFormat="1" ht="20.100000000000001" customHeight="1"/>
    <row r="782" s="85" customFormat="1" ht="20.100000000000001" customHeight="1"/>
    <row r="783" s="85" customFormat="1" ht="20.100000000000001" customHeight="1"/>
    <row r="784" s="85" customFormat="1" ht="20.100000000000001" customHeight="1"/>
    <row r="785" s="85" customFormat="1" ht="20.100000000000001" customHeight="1"/>
    <row r="786" s="85" customFormat="1" ht="20.100000000000001" customHeight="1"/>
    <row r="787" s="85" customFormat="1" ht="20.100000000000001" customHeight="1"/>
    <row r="788" s="85" customFormat="1" ht="20.100000000000001" customHeight="1"/>
    <row r="789" s="85" customFormat="1" ht="20.100000000000001" customHeight="1"/>
    <row r="790" s="85" customFormat="1" ht="20.100000000000001" customHeight="1"/>
    <row r="791" s="85" customFormat="1" ht="20.100000000000001" customHeight="1"/>
    <row r="792" s="85" customFormat="1" ht="20.100000000000001" customHeight="1"/>
    <row r="793" s="85" customFormat="1" ht="20.100000000000001" customHeight="1"/>
    <row r="794" s="85" customFormat="1" ht="20.100000000000001" customHeight="1"/>
    <row r="795" s="85" customFormat="1" ht="20.100000000000001" customHeight="1"/>
    <row r="796" s="85" customFormat="1" ht="20.100000000000001" customHeight="1"/>
    <row r="797" s="85" customFormat="1" ht="20.100000000000001" customHeight="1"/>
    <row r="798" s="85" customFormat="1" ht="20.100000000000001" customHeight="1"/>
    <row r="799" s="85" customFormat="1" ht="20.100000000000001" customHeight="1"/>
    <row r="800" s="85" customFormat="1" ht="20.100000000000001" customHeight="1"/>
    <row r="801" s="85" customFormat="1" ht="20.100000000000001" customHeight="1"/>
    <row r="802" s="85" customFormat="1" ht="20.100000000000001" customHeight="1"/>
    <row r="803" s="85" customFormat="1" ht="20.100000000000001" customHeight="1"/>
    <row r="804" s="85" customFormat="1" ht="20.100000000000001" customHeight="1"/>
    <row r="805" s="85" customFormat="1" ht="20.100000000000001" customHeight="1"/>
    <row r="806" s="85" customFormat="1" ht="20.100000000000001" customHeight="1"/>
    <row r="807" s="85" customFormat="1" ht="20.100000000000001" customHeight="1"/>
    <row r="808" s="85" customFormat="1" ht="20.100000000000001" customHeight="1"/>
    <row r="809" s="85" customFormat="1" ht="20.100000000000001" customHeight="1"/>
    <row r="810" s="85" customFormat="1" ht="20.100000000000001" customHeight="1"/>
    <row r="811" s="85" customFormat="1" ht="20.100000000000001" customHeight="1"/>
    <row r="812" s="85" customFormat="1" ht="20.100000000000001" customHeight="1"/>
    <row r="813" s="85" customFormat="1" ht="20.100000000000001" customHeight="1"/>
    <row r="814" s="85" customFormat="1" ht="20.100000000000001" customHeight="1"/>
    <row r="815" s="85" customFormat="1" ht="20.100000000000001" customHeight="1"/>
    <row r="816" s="85" customFormat="1" ht="20.100000000000001" customHeight="1"/>
    <row r="817" s="85" customFormat="1" ht="20.100000000000001" customHeight="1"/>
    <row r="818" s="85" customFormat="1" ht="20.100000000000001" customHeight="1"/>
    <row r="819" s="85" customFormat="1" ht="20.100000000000001" customHeight="1"/>
    <row r="820" s="85" customFormat="1" ht="20.100000000000001" customHeight="1"/>
    <row r="821" s="85" customFormat="1" ht="20.100000000000001" customHeight="1"/>
    <row r="822" s="85" customFormat="1" ht="20.100000000000001" customHeight="1"/>
    <row r="823" s="85" customFormat="1" ht="20.100000000000001" customHeight="1"/>
    <row r="824" s="85" customFormat="1" ht="20.100000000000001" customHeight="1"/>
    <row r="825" s="85" customFormat="1" ht="20.100000000000001" customHeight="1"/>
    <row r="826" s="85" customFormat="1" ht="20.100000000000001" customHeight="1"/>
    <row r="827" s="85" customFormat="1" ht="20.100000000000001" customHeight="1"/>
    <row r="828" s="85" customFormat="1" ht="20.100000000000001" customHeight="1"/>
    <row r="829" s="85" customFormat="1" ht="20.100000000000001" customHeight="1"/>
    <row r="830" s="85" customFormat="1" ht="20.100000000000001" customHeight="1"/>
    <row r="831" s="85" customFormat="1" ht="20.100000000000001" customHeight="1"/>
    <row r="832" s="85" customFormat="1" ht="20.100000000000001" customHeight="1"/>
    <row r="833" s="85" customFormat="1" ht="20.100000000000001" customHeight="1"/>
    <row r="834" s="85" customFormat="1" ht="20.100000000000001" customHeight="1"/>
    <row r="835" s="85" customFormat="1" ht="20.100000000000001" customHeight="1"/>
    <row r="836" s="85" customFormat="1" ht="20.100000000000001" customHeight="1"/>
    <row r="837" s="85" customFormat="1" ht="20.100000000000001" customHeight="1"/>
    <row r="838" s="85" customFormat="1" ht="20.100000000000001" customHeight="1"/>
    <row r="839" s="85" customFormat="1" ht="20.100000000000001" customHeight="1"/>
    <row r="840" s="85" customFormat="1" ht="20.100000000000001" customHeight="1"/>
    <row r="841" s="85" customFormat="1" ht="20.100000000000001" customHeight="1"/>
    <row r="842" s="85" customFormat="1" ht="20.100000000000001" customHeight="1"/>
    <row r="843" s="85" customFormat="1" ht="20.100000000000001" customHeight="1"/>
    <row r="844" s="85" customFormat="1" ht="20.100000000000001" customHeight="1"/>
    <row r="845" s="85" customFormat="1" ht="20.100000000000001" customHeight="1"/>
    <row r="846" s="85" customFormat="1" ht="20.100000000000001" customHeight="1"/>
    <row r="847" s="85" customFormat="1" ht="20.100000000000001" customHeight="1"/>
    <row r="848" s="85" customFormat="1" ht="20.100000000000001" customHeight="1"/>
    <row r="849" s="85" customFormat="1" ht="20.100000000000001" customHeight="1"/>
    <row r="850" s="85" customFormat="1" ht="20.100000000000001" customHeight="1"/>
    <row r="851" s="85" customFormat="1" ht="20.100000000000001" customHeight="1"/>
    <row r="852" s="85" customFormat="1" ht="20.100000000000001" customHeight="1"/>
    <row r="853" s="85" customFormat="1" ht="20.100000000000001" customHeight="1"/>
    <row r="854" s="85" customFormat="1" ht="20.100000000000001" customHeight="1"/>
    <row r="855" s="85" customFormat="1" ht="20.100000000000001" customHeight="1"/>
    <row r="856" s="85" customFormat="1" ht="20.100000000000001" customHeight="1"/>
    <row r="857" s="85" customFormat="1" ht="20.100000000000001" customHeight="1"/>
    <row r="858" s="85" customFormat="1" ht="20.100000000000001" customHeight="1"/>
    <row r="859" s="85" customFormat="1" ht="20.100000000000001" customHeight="1"/>
    <row r="860" s="85" customFormat="1" ht="20.100000000000001" customHeight="1"/>
    <row r="861" s="85" customFormat="1" ht="20.100000000000001" customHeight="1"/>
    <row r="862" s="85" customFormat="1" ht="20.100000000000001" customHeight="1"/>
    <row r="863" s="85" customFormat="1" ht="20.100000000000001" customHeight="1"/>
    <row r="864" s="85" customFormat="1" ht="20.100000000000001" customHeight="1"/>
    <row r="865" s="85" customFormat="1" ht="20.100000000000001" customHeight="1"/>
    <row r="866" s="85" customFormat="1" ht="20.100000000000001" customHeight="1"/>
    <row r="867" s="85" customFormat="1" ht="20.100000000000001" customHeight="1"/>
    <row r="868" s="85" customFormat="1" ht="20.100000000000001" customHeight="1"/>
    <row r="869" s="85" customFormat="1" ht="20.100000000000001" customHeight="1"/>
    <row r="870" s="85" customFormat="1" ht="20.100000000000001" customHeight="1"/>
    <row r="871" s="85" customFormat="1" ht="20.100000000000001" customHeight="1"/>
    <row r="872" s="85" customFormat="1" ht="20.100000000000001" customHeight="1"/>
    <row r="873" s="85" customFormat="1" ht="20.100000000000001" customHeight="1"/>
    <row r="874" s="85" customFormat="1" ht="20.100000000000001" customHeight="1"/>
    <row r="875" s="85" customFormat="1" ht="20.100000000000001" customHeight="1"/>
    <row r="876" s="85" customFormat="1" ht="20.100000000000001" customHeight="1"/>
    <row r="877" s="85" customFormat="1" ht="20.100000000000001" customHeight="1"/>
    <row r="878" s="85" customFormat="1" ht="20.100000000000001" customHeight="1"/>
    <row r="879" s="85" customFormat="1" ht="20.100000000000001" customHeight="1"/>
    <row r="880" s="85" customFormat="1" ht="20.100000000000001" customHeight="1"/>
    <row r="881" s="85" customFormat="1" ht="20.100000000000001" customHeight="1"/>
    <row r="882" s="85" customFormat="1" ht="20.100000000000001" customHeight="1"/>
    <row r="883" s="85" customFormat="1" ht="20.100000000000001" customHeight="1"/>
    <row r="884" s="85" customFormat="1" ht="20.100000000000001" customHeight="1"/>
    <row r="885" s="85" customFormat="1" ht="20.100000000000001" customHeight="1"/>
    <row r="886" s="85" customFormat="1" ht="20.100000000000001" customHeight="1"/>
    <row r="887" s="85" customFormat="1" ht="20.100000000000001" customHeight="1"/>
    <row r="888" s="85" customFormat="1" ht="20.100000000000001" customHeight="1"/>
    <row r="889" s="85" customFormat="1" ht="20.100000000000001" customHeight="1"/>
    <row r="890" s="85" customFormat="1" ht="20.100000000000001" customHeight="1"/>
    <row r="891" s="85" customFormat="1" ht="20.100000000000001" customHeight="1"/>
    <row r="892" s="85" customFormat="1" ht="20.100000000000001" customHeight="1"/>
    <row r="893" s="85" customFormat="1" ht="20.100000000000001" customHeight="1"/>
    <row r="894" s="85" customFormat="1" ht="20.100000000000001" customHeight="1"/>
    <row r="895" s="85" customFormat="1" ht="20.100000000000001" customHeight="1"/>
    <row r="896" s="85" customFormat="1" ht="20.100000000000001" customHeight="1"/>
    <row r="897" s="85" customFormat="1" ht="20.100000000000001" customHeight="1"/>
    <row r="898" s="85" customFormat="1" ht="20.100000000000001" customHeight="1"/>
    <row r="899" s="85" customFormat="1" ht="20.100000000000001" customHeight="1"/>
    <row r="900" s="85" customFormat="1" ht="20.100000000000001" customHeight="1"/>
    <row r="901" s="85" customFormat="1" ht="20.100000000000001" customHeight="1"/>
    <row r="902" s="85" customFormat="1" ht="20.100000000000001" customHeight="1"/>
    <row r="903" s="85" customFormat="1" ht="20.100000000000001" customHeight="1"/>
    <row r="904" s="85" customFormat="1" ht="20.100000000000001" customHeight="1"/>
    <row r="905" s="85" customFormat="1" ht="20.100000000000001" customHeight="1"/>
    <row r="906" s="85" customFormat="1" ht="20.100000000000001" customHeight="1"/>
    <row r="907" s="85" customFormat="1" ht="20.100000000000001" customHeight="1"/>
    <row r="908" s="85" customFormat="1" ht="20.100000000000001" customHeight="1"/>
    <row r="909" s="85" customFormat="1" ht="20.100000000000001" customHeight="1"/>
    <row r="910" s="85" customFormat="1" ht="20.100000000000001" customHeight="1"/>
    <row r="911" s="85" customFormat="1" ht="20.100000000000001" customHeight="1"/>
    <row r="912" s="85" customFormat="1" ht="20.100000000000001" customHeight="1"/>
    <row r="913" s="85" customFormat="1" ht="20.100000000000001" customHeight="1"/>
    <row r="914" s="85" customFormat="1" ht="20.100000000000001" customHeight="1"/>
    <row r="915" s="85" customFormat="1" ht="20.100000000000001" customHeight="1"/>
    <row r="916" s="85" customFormat="1" ht="20.100000000000001" customHeight="1"/>
    <row r="917" s="85" customFormat="1" ht="20.100000000000001" customHeight="1"/>
    <row r="918" s="85" customFormat="1" ht="20.100000000000001" customHeight="1"/>
    <row r="919" s="85" customFormat="1" ht="20.100000000000001" customHeight="1"/>
    <row r="920" s="85" customFormat="1" ht="20.100000000000001" customHeight="1"/>
    <row r="921" s="85" customFormat="1" ht="20.100000000000001" customHeight="1"/>
    <row r="922" s="85" customFormat="1" ht="20.100000000000001" customHeight="1"/>
    <row r="923" s="85" customFormat="1" ht="20.100000000000001" customHeight="1"/>
    <row r="924" s="85" customFormat="1" ht="20.100000000000001" customHeight="1"/>
    <row r="925" s="85" customFormat="1" ht="20.100000000000001" customHeight="1"/>
    <row r="926" s="85" customFormat="1" ht="20.100000000000001" customHeight="1"/>
    <row r="927" s="85" customFormat="1" ht="20.100000000000001" customHeight="1"/>
    <row r="928" s="85" customFormat="1" ht="20.100000000000001" customHeight="1"/>
    <row r="929" s="85" customFormat="1" ht="20.100000000000001" customHeight="1"/>
    <row r="930" s="85" customFormat="1" ht="20.100000000000001" customHeight="1"/>
    <row r="931" s="85" customFormat="1" ht="20.100000000000001" customHeight="1"/>
    <row r="932" s="85" customFormat="1" ht="20.100000000000001" customHeight="1"/>
    <row r="933" s="85" customFormat="1" ht="20.100000000000001" customHeight="1"/>
    <row r="934" s="85" customFormat="1" ht="20.100000000000001" customHeight="1"/>
    <row r="935" s="85" customFormat="1" ht="20.100000000000001" customHeight="1"/>
    <row r="936" s="85" customFormat="1" ht="20.100000000000001" customHeight="1"/>
    <row r="937" s="85" customFormat="1" ht="20.100000000000001" customHeight="1"/>
    <row r="938" s="85" customFormat="1" ht="20.100000000000001" customHeight="1"/>
    <row r="939" s="85" customFormat="1" ht="20.100000000000001" customHeight="1"/>
    <row r="940" s="85" customFormat="1" ht="20.100000000000001" customHeight="1"/>
    <row r="941" s="85" customFormat="1" ht="20.100000000000001" customHeight="1"/>
    <row r="942" s="85" customFormat="1" ht="20.100000000000001" customHeight="1"/>
    <row r="943" s="85" customFormat="1" ht="20.100000000000001" customHeight="1"/>
    <row r="944" s="85" customFormat="1" ht="20.100000000000001" customHeight="1"/>
    <row r="945" s="85" customFormat="1" ht="20.100000000000001" customHeight="1"/>
    <row r="946" s="85" customFormat="1" ht="20.100000000000001" customHeight="1"/>
    <row r="947" s="85" customFormat="1" ht="20.100000000000001" customHeight="1"/>
    <row r="948" s="85" customFormat="1" ht="20.100000000000001" customHeight="1"/>
    <row r="949" s="85" customFormat="1" ht="20.100000000000001" customHeight="1"/>
    <row r="950" s="85" customFormat="1" ht="20.100000000000001" customHeight="1"/>
    <row r="951" s="85" customFormat="1" ht="20.100000000000001" customHeight="1"/>
    <row r="952" s="85" customFormat="1" ht="20.100000000000001" customHeight="1"/>
    <row r="953" s="85" customFormat="1" ht="20.100000000000001" customHeight="1"/>
    <row r="954" s="85" customFormat="1" ht="20.100000000000001" customHeight="1"/>
    <row r="955" s="85" customFormat="1" ht="20.100000000000001" customHeight="1"/>
    <row r="956" s="85" customFormat="1" ht="20.100000000000001" customHeight="1"/>
    <row r="957" s="85" customFormat="1" ht="20.100000000000001" customHeight="1"/>
    <row r="958" s="85" customFormat="1" ht="20.100000000000001" customHeight="1"/>
    <row r="959" s="85" customFormat="1" ht="20.100000000000001" customHeight="1"/>
    <row r="960" s="85" customFormat="1" ht="20.100000000000001" customHeight="1"/>
    <row r="961" s="85" customFormat="1" ht="20.100000000000001" customHeight="1"/>
    <row r="962" s="85" customFormat="1" ht="20.100000000000001" customHeight="1"/>
    <row r="963" s="85" customFormat="1" ht="20.100000000000001" customHeight="1"/>
    <row r="964" s="85" customFormat="1" ht="20.100000000000001" customHeight="1"/>
    <row r="965" s="85" customFormat="1" ht="20.100000000000001" customHeight="1"/>
    <row r="966" s="85" customFormat="1" ht="20.100000000000001" customHeight="1"/>
    <row r="967" s="85" customFormat="1" ht="20.100000000000001" customHeight="1"/>
    <row r="968" s="85" customFormat="1" ht="20.100000000000001" customHeight="1"/>
    <row r="969" s="85" customFormat="1" ht="20.100000000000001" customHeight="1"/>
    <row r="970" s="85" customFormat="1" ht="20.100000000000001" customHeight="1"/>
    <row r="971" s="85" customFormat="1" ht="20.100000000000001" customHeight="1"/>
    <row r="972" s="85" customFormat="1" ht="20.100000000000001" customHeight="1"/>
    <row r="973" s="85" customFormat="1" ht="20.100000000000001" customHeight="1"/>
    <row r="974" s="85" customFormat="1" ht="20.100000000000001" customHeight="1"/>
    <row r="975" s="85" customFormat="1" ht="20.100000000000001" customHeight="1"/>
    <row r="976" s="85" customFormat="1" ht="20.100000000000001" customHeight="1"/>
    <row r="977" s="85" customFormat="1" ht="20.100000000000001" customHeight="1"/>
    <row r="978" s="85" customFormat="1" ht="20.100000000000001" customHeight="1"/>
    <row r="979" s="85" customFormat="1" ht="20.100000000000001" customHeight="1"/>
    <row r="980" s="85" customFormat="1" ht="20.100000000000001" customHeight="1"/>
    <row r="981" s="85" customFormat="1" ht="20.100000000000001" customHeight="1"/>
    <row r="982" s="85" customFormat="1" ht="20.100000000000001" customHeight="1"/>
    <row r="983" s="85" customFormat="1" ht="20.100000000000001" customHeight="1"/>
    <row r="984" s="85" customFormat="1" ht="20.100000000000001" customHeight="1"/>
    <row r="985" s="85" customFormat="1" ht="20.100000000000001" customHeight="1"/>
    <row r="986" s="85" customFormat="1" ht="20.100000000000001" customHeight="1"/>
    <row r="987" s="85" customFormat="1" ht="20.100000000000001" customHeight="1"/>
    <row r="988" s="85" customFormat="1" ht="20.100000000000001" customHeight="1"/>
    <row r="989" s="85" customFormat="1" ht="20.100000000000001" customHeight="1"/>
    <row r="990" s="85" customFormat="1" ht="20.100000000000001" customHeight="1"/>
    <row r="991" s="85" customFormat="1" ht="20.100000000000001" customHeight="1"/>
    <row r="992" s="85" customFormat="1" ht="20.100000000000001" customHeight="1"/>
    <row r="993" s="85" customFormat="1" ht="20.100000000000001" customHeight="1"/>
    <row r="994" s="85" customFormat="1" ht="20.100000000000001" customHeight="1"/>
    <row r="995" s="85" customFormat="1" ht="20.100000000000001" customHeight="1"/>
    <row r="996" s="85" customFormat="1" ht="20.100000000000001" customHeight="1"/>
    <row r="997" s="85" customFormat="1" ht="20.100000000000001" customHeight="1"/>
    <row r="998" s="85" customFormat="1" ht="20.100000000000001" customHeight="1"/>
    <row r="999" s="85" customFormat="1" ht="20.100000000000001" customHeight="1"/>
    <row r="1000" s="85" customFormat="1" ht="20.100000000000001" customHeight="1"/>
    <row r="1001" s="85" customFormat="1" ht="20.100000000000001" customHeight="1"/>
    <row r="1002" s="85" customFormat="1" ht="20.100000000000001" customHeight="1"/>
    <row r="1003" s="85" customFormat="1" ht="20.100000000000001" customHeight="1"/>
    <row r="1004" s="85" customFormat="1" ht="20.100000000000001" customHeight="1"/>
    <row r="1005" s="85" customFormat="1" ht="20.100000000000001" customHeight="1"/>
    <row r="1006" s="85" customFormat="1" ht="20.100000000000001" customHeight="1"/>
    <row r="1007" s="85" customFormat="1" ht="20.100000000000001" customHeight="1"/>
    <row r="1008" s="85" customFormat="1" ht="20.100000000000001" customHeight="1"/>
    <row r="1009" s="85" customFormat="1" ht="20.100000000000001" customHeight="1"/>
    <row r="1010" s="85" customFormat="1" ht="20.100000000000001" customHeight="1"/>
    <row r="1011" s="85" customFormat="1" ht="20.100000000000001" customHeight="1"/>
    <row r="1012" s="85" customFormat="1" ht="20.100000000000001" customHeight="1"/>
    <row r="1013" s="85" customFormat="1" ht="20.100000000000001" customHeight="1"/>
    <row r="1014" s="85" customFormat="1" ht="20.100000000000001" customHeight="1"/>
    <row r="1015" s="85" customFormat="1" ht="20.100000000000001" customHeight="1"/>
    <row r="1016" s="85" customFormat="1" ht="20.100000000000001" customHeight="1"/>
    <row r="1017" s="85" customFormat="1" ht="20.100000000000001" customHeight="1"/>
    <row r="1018" s="85" customFormat="1" ht="20.100000000000001" customHeight="1"/>
    <row r="1019" s="85" customFormat="1" ht="20.100000000000001" customHeight="1"/>
    <row r="1020" s="85" customFormat="1" ht="20.100000000000001" customHeight="1"/>
    <row r="1021" s="85" customFormat="1" ht="20.100000000000001" customHeight="1"/>
    <row r="1022" s="85" customFormat="1" ht="20.100000000000001" customHeight="1"/>
    <row r="1023" s="85" customFormat="1" ht="20.100000000000001" customHeight="1"/>
    <row r="1024" s="85" customFormat="1" ht="20.100000000000001" customHeight="1"/>
    <row r="1025" s="85" customFormat="1" ht="20.100000000000001" customHeight="1"/>
    <row r="1026" s="85" customFormat="1" ht="20.100000000000001" customHeight="1"/>
    <row r="1027" s="85" customFormat="1" ht="20.100000000000001" customHeight="1"/>
    <row r="1028" s="85" customFormat="1" ht="20.100000000000001" customHeight="1"/>
    <row r="1029" s="85" customFormat="1" ht="20.100000000000001" customHeight="1"/>
    <row r="1030" s="85" customFormat="1" ht="20.100000000000001" customHeight="1"/>
    <row r="1031" s="85" customFormat="1" ht="20.100000000000001" customHeight="1"/>
    <row r="1032" s="85" customFormat="1" ht="20.100000000000001" customHeight="1"/>
    <row r="1033" s="85" customFormat="1" ht="20.100000000000001" customHeight="1"/>
    <row r="1034" s="85" customFormat="1" ht="20.100000000000001" customHeight="1"/>
    <row r="1035" s="85" customFormat="1" ht="20.100000000000001" customHeight="1"/>
    <row r="1036" s="85" customFormat="1" ht="20.100000000000001" customHeight="1"/>
    <row r="1037" s="85" customFormat="1" ht="20.100000000000001" customHeight="1"/>
    <row r="1038" s="85" customFormat="1" ht="20.100000000000001" customHeight="1"/>
    <row r="1039" s="85" customFormat="1" ht="20.100000000000001" customHeight="1"/>
    <row r="1040" s="85" customFormat="1" ht="20.100000000000001" customHeight="1"/>
    <row r="1041" s="85" customFormat="1" ht="20.100000000000001" customHeight="1"/>
    <row r="1042" s="85" customFormat="1" ht="20.100000000000001" customHeight="1"/>
    <row r="1043" s="85" customFormat="1" ht="20.100000000000001" customHeight="1"/>
    <row r="1044" s="85" customFormat="1" ht="20.100000000000001" customHeight="1"/>
    <row r="1045" s="85" customFormat="1" ht="20.100000000000001" customHeight="1"/>
    <row r="1046" s="85" customFormat="1" ht="20.100000000000001" customHeight="1"/>
    <row r="1047" s="85" customFormat="1" ht="20.100000000000001" customHeight="1"/>
    <row r="1048" s="85" customFormat="1" ht="20.100000000000001" customHeight="1"/>
    <row r="1049" s="85" customFormat="1" ht="20.100000000000001" customHeight="1"/>
    <row r="1050" s="85" customFormat="1" ht="20.100000000000001" customHeight="1"/>
    <row r="1051" s="85" customFormat="1" ht="20.100000000000001" customHeight="1"/>
    <row r="1052" s="85" customFormat="1" ht="20.100000000000001" customHeight="1"/>
    <row r="1053" s="85" customFormat="1" ht="20.100000000000001" customHeight="1"/>
    <row r="1054" s="85" customFormat="1" ht="20.100000000000001" customHeight="1"/>
    <row r="1055" s="85" customFormat="1" ht="20.100000000000001" customHeight="1"/>
    <row r="1056" s="85" customFormat="1" ht="20.100000000000001" customHeight="1"/>
    <row r="1057" s="85" customFormat="1" ht="20.100000000000001" customHeight="1"/>
    <row r="1058" s="85" customFormat="1" ht="20.100000000000001" customHeight="1"/>
    <row r="1059" s="85" customFormat="1" ht="20.100000000000001" customHeight="1"/>
    <row r="1060" s="85" customFormat="1" ht="20.100000000000001" customHeight="1"/>
    <row r="1061" s="85" customFormat="1" ht="20.100000000000001" customHeight="1"/>
    <row r="1062" s="85" customFormat="1" ht="20.100000000000001" customHeight="1"/>
    <row r="1063" s="85" customFormat="1" ht="20.100000000000001" customHeight="1"/>
    <row r="1064" s="85" customFormat="1" ht="20.100000000000001" customHeight="1"/>
    <row r="1065" s="85" customFormat="1" ht="20.100000000000001" customHeight="1"/>
    <row r="1066" s="85" customFormat="1" ht="20.100000000000001" customHeight="1"/>
    <row r="1067" s="85" customFormat="1" ht="20.100000000000001" customHeight="1"/>
    <row r="1068" s="85" customFormat="1" ht="20.100000000000001" customHeight="1"/>
    <row r="1069" s="85" customFormat="1" ht="20.100000000000001" customHeight="1"/>
    <row r="1070" s="85" customFormat="1" ht="20.100000000000001" customHeight="1"/>
    <row r="1071" s="85" customFormat="1" ht="20.100000000000001" customHeight="1"/>
    <row r="1072" s="85" customFormat="1" ht="20.100000000000001" customHeight="1"/>
    <row r="1073" s="85" customFormat="1" ht="20.100000000000001" customHeight="1"/>
    <row r="1074" s="85" customFormat="1" ht="20.100000000000001" customHeight="1"/>
    <row r="1075" s="85" customFormat="1" ht="20.100000000000001" customHeight="1"/>
    <row r="1076" s="85" customFormat="1" ht="20.100000000000001" customHeight="1"/>
    <row r="1077" s="85" customFormat="1" ht="20.100000000000001" customHeight="1"/>
    <row r="1078" s="85" customFormat="1" ht="20.100000000000001" customHeight="1"/>
    <row r="1079" s="85" customFormat="1" ht="20.100000000000001" customHeight="1"/>
    <row r="1080" s="85" customFormat="1" ht="20.100000000000001" customHeight="1"/>
    <row r="1081" s="85" customFormat="1" ht="20.100000000000001" customHeight="1"/>
    <row r="1082" s="85" customFormat="1" ht="20.100000000000001" customHeight="1"/>
    <row r="1083" s="85" customFormat="1" ht="20.100000000000001" customHeight="1"/>
    <row r="1084" s="85" customFormat="1" ht="20.100000000000001" customHeight="1"/>
    <row r="1085" s="85" customFormat="1" ht="20.100000000000001" customHeight="1"/>
    <row r="1086" s="85" customFormat="1" ht="20.100000000000001" customHeight="1"/>
    <row r="1087" s="85" customFormat="1" ht="20.100000000000001" customHeight="1"/>
    <row r="1088" s="85" customFormat="1" ht="20.100000000000001" customHeight="1"/>
    <row r="1089" s="85" customFormat="1" ht="20.100000000000001" customHeight="1"/>
    <row r="1090" s="85" customFormat="1" ht="20.100000000000001" customHeight="1"/>
    <row r="1091" s="85" customFormat="1" ht="20.100000000000001" customHeight="1"/>
    <row r="1092" s="85" customFormat="1" ht="20.100000000000001" customHeight="1"/>
    <row r="1093" s="85" customFormat="1" ht="20.100000000000001" customHeight="1"/>
    <row r="1094" s="85" customFormat="1" ht="20.100000000000001" customHeight="1"/>
    <row r="1095" s="85" customFormat="1" ht="20.100000000000001" customHeight="1"/>
    <row r="1096" s="85" customFormat="1" ht="20.100000000000001" customHeight="1"/>
    <row r="1097" s="85" customFormat="1" ht="20.100000000000001" customHeight="1"/>
    <row r="1098" s="85" customFormat="1" ht="20.100000000000001" customHeight="1"/>
    <row r="1099" s="85" customFormat="1" ht="20.100000000000001" customHeight="1"/>
    <row r="1100" s="85" customFormat="1" ht="20.100000000000001" customHeight="1"/>
    <row r="1101" s="85" customFormat="1" ht="20.100000000000001" customHeight="1"/>
    <row r="1102" s="85" customFormat="1" ht="20.100000000000001" customHeight="1"/>
    <row r="1103" s="85" customFormat="1" ht="20.100000000000001" customHeight="1"/>
    <row r="1104" s="85" customFormat="1" ht="20.100000000000001" customHeight="1"/>
    <row r="1105" s="85" customFormat="1" ht="20.100000000000001" customHeight="1"/>
    <row r="1106" s="85" customFormat="1" ht="20.100000000000001" customHeight="1"/>
    <row r="1107" s="85" customFormat="1" ht="20.100000000000001" customHeight="1"/>
    <row r="1108" s="85" customFormat="1" ht="20.100000000000001" customHeight="1"/>
    <row r="1109" s="85" customFormat="1" ht="20.100000000000001" customHeight="1"/>
    <row r="1110" s="85" customFormat="1" ht="20.100000000000001" customHeight="1"/>
    <row r="1111" s="85" customFormat="1" ht="20.100000000000001" customHeight="1"/>
    <row r="1112" s="85" customFormat="1" ht="20.100000000000001" customHeight="1"/>
    <row r="1113" s="85" customFormat="1" ht="20.100000000000001" customHeight="1"/>
    <row r="1114" s="85" customFormat="1" ht="20.100000000000001" customHeight="1"/>
    <row r="1115" s="85" customFormat="1" ht="20.100000000000001" customHeight="1"/>
    <row r="1116" s="85" customFormat="1" ht="20.100000000000001" customHeight="1"/>
    <row r="1117" s="85" customFormat="1" ht="20.100000000000001" customHeight="1"/>
    <row r="1118" s="85" customFormat="1" ht="20.100000000000001" customHeight="1"/>
    <row r="1119" s="85" customFormat="1" ht="20.100000000000001" customHeight="1"/>
    <row r="1120" s="85" customFormat="1" ht="20.100000000000001" customHeight="1"/>
    <row r="1121" s="85" customFormat="1" ht="20.100000000000001" customHeight="1"/>
    <row r="1122" s="85" customFormat="1" ht="20.100000000000001" customHeight="1"/>
    <row r="1123" s="85" customFormat="1" ht="20.100000000000001" customHeight="1"/>
    <row r="1124" s="85" customFormat="1" ht="20.100000000000001" customHeight="1"/>
    <row r="1125" s="85" customFormat="1" ht="20.100000000000001" customHeight="1"/>
    <row r="1126" s="85" customFormat="1" ht="20.100000000000001" customHeight="1"/>
    <row r="1127" s="85" customFormat="1" ht="20.100000000000001" customHeight="1"/>
    <row r="1128" s="85" customFormat="1" ht="20.100000000000001" customHeight="1"/>
    <row r="1129" s="85" customFormat="1" ht="20.100000000000001" customHeight="1"/>
    <row r="1130" s="85" customFormat="1" ht="20.100000000000001" customHeight="1"/>
    <row r="1131" s="85" customFormat="1" ht="20.100000000000001" customHeight="1"/>
    <row r="1132" s="85" customFormat="1" ht="20.100000000000001" customHeight="1"/>
    <row r="1133" s="85" customFormat="1" ht="20.100000000000001" customHeight="1"/>
    <row r="1134" s="85" customFormat="1" ht="20.100000000000001" customHeight="1"/>
    <row r="1135" s="85" customFormat="1" ht="20.100000000000001" customHeight="1"/>
    <row r="1136" s="85" customFormat="1" ht="20.100000000000001" customHeight="1"/>
    <row r="1137" s="85" customFormat="1" ht="20.100000000000001" customHeight="1"/>
    <row r="1138" s="85" customFormat="1" ht="20.100000000000001" customHeight="1"/>
    <row r="1139" s="85" customFormat="1" ht="20.100000000000001" customHeight="1"/>
    <row r="1140" s="85" customFormat="1" ht="20.100000000000001" customHeight="1"/>
    <row r="1141" s="85" customFormat="1" ht="20.100000000000001" customHeight="1"/>
    <row r="1142" s="85" customFormat="1" ht="20.100000000000001" customHeight="1"/>
    <row r="1143" s="85" customFormat="1" ht="20.100000000000001" customHeight="1"/>
    <row r="1144" s="85" customFormat="1" ht="20.100000000000001" customHeight="1"/>
    <row r="1145" s="85" customFormat="1" ht="20.100000000000001" customHeight="1"/>
    <row r="1146" s="85" customFormat="1" ht="20.100000000000001" customHeight="1"/>
    <row r="1147" s="85" customFormat="1" ht="20.100000000000001" customHeight="1"/>
    <row r="1148" s="85" customFormat="1" ht="20.100000000000001" customHeight="1"/>
    <row r="1149" s="85" customFormat="1" ht="20.100000000000001" customHeight="1"/>
    <row r="1150" s="85" customFormat="1" ht="20.100000000000001" customHeight="1"/>
    <row r="1151" s="85" customFormat="1" ht="20.100000000000001" customHeight="1"/>
    <row r="1152" s="85" customFormat="1" ht="20.100000000000001" customHeight="1"/>
    <row r="1153" s="85" customFormat="1" ht="20.100000000000001" customHeight="1"/>
    <row r="1154" s="85" customFormat="1" ht="20.100000000000001" customHeight="1"/>
    <row r="1155" s="85" customFormat="1" ht="20.100000000000001" customHeight="1"/>
    <row r="1156" s="85" customFormat="1" ht="20.100000000000001" customHeight="1"/>
    <row r="1157" s="85" customFormat="1" ht="20.100000000000001" customHeight="1"/>
    <row r="1158" s="85" customFormat="1" ht="20.100000000000001" customHeight="1"/>
    <row r="1159" s="85" customFormat="1" ht="20.100000000000001" customHeight="1"/>
    <row r="1160" s="85" customFormat="1" ht="20.100000000000001" customHeight="1"/>
    <row r="1161" s="85" customFormat="1" ht="20.100000000000001" customHeight="1"/>
    <row r="1162" s="85" customFormat="1" ht="20.100000000000001" customHeight="1"/>
    <row r="1163" s="85" customFormat="1" ht="20.100000000000001" customHeight="1"/>
    <row r="1164" s="85" customFormat="1" ht="20.100000000000001" customHeight="1"/>
    <row r="1165" s="85" customFormat="1" ht="20.100000000000001" customHeight="1"/>
    <row r="1166" s="85" customFormat="1" ht="20.100000000000001" customHeight="1"/>
    <row r="1167" s="85" customFormat="1" ht="20.100000000000001" customHeight="1"/>
    <row r="1168" s="85" customFormat="1" ht="20.100000000000001" customHeight="1"/>
    <row r="1169" s="85" customFormat="1" ht="20.100000000000001" customHeight="1"/>
    <row r="1170" s="85" customFormat="1" ht="20.100000000000001" customHeight="1"/>
    <row r="1171" s="85" customFormat="1" ht="20.100000000000001" customHeight="1"/>
    <row r="1172" s="85" customFormat="1" ht="20.100000000000001" customHeight="1"/>
    <row r="1173" s="85" customFormat="1" ht="20.100000000000001" customHeight="1"/>
    <row r="1174" s="85" customFormat="1" ht="20.100000000000001" customHeight="1"/>
    <row r="1175" s="85" customFormat="1" ht="20.100000000000001" customHeight="1"/>
    <row r="1176" s="85" customFormat="1" ht="20.100000000000001" customHeight="1"/>
    <row r="1177" s="85" customFormat="1" ht="20.100000000000001" customHeight="1"/>
    <row r="1178" s="85" customFormat="1" ht="20.100000000000001" customHeight="1"/>
    <row r="1179" s="85" customFormat="1" ht="20.100000000000001" customHeight="1"/>
    <row r="1180" s="85" customFormat="1" ht="20.100000000000001" customHeight="1"/>
    <row r="1181" s="85" customFormat="1" ht="20.100000000000001" customHeight="1"/>
    <row r="1182" s="85" customFormat="1" ht="20.100000000000001" customHeight="1"/>
    <row r="1183" s="85" customFormat="1" ht="20.100000000000001" customHeight="1"/>
    <row r="1184" s="85" customFormat="1" ht="20.100000000000001" customHeight="1"/>
    <row r="1185" s="85" customFormat="1" ht="20.100000000000001" customHeight="1"/>
    <row r="1186" s="85" customFormat="1" ht="20.100000000000001" customHeight="1"/>
    <row r="1187" s="85" customFormat="1" ht="20.100000000000001" customHeight="1"/>
    <row r="1188" s="85" customFormat="1" ht="20.100000000000001" customHeight="1"/>
    <row r="1189" s="85" customFormat="1" ht="20.100000000000001" customHeight="1"/>
    <row r="1190" s="85" customFormat="1" ht="20.100000000000001" customHeight="1"/>
    <row r="1191" s="85" customFormat="1" ht="20.100000000000001" customHeight="1"/>
    <row r="1192" s="85" customFormat="1" ht="20.100000000000001" customHeight="1"/>
    <row r="1193" s="85" customFormat="1" ht="20.100000000000001" customHeight="1"/>
    <row r="1194" s="85" customFormat="1" ht="20.100000000000001" customHeight="1"/>
    <row r="1195" s="85" customFormat="1" ht="20.100000000000001" customHeight="1"/>
    <row r="1196" s="85" customFormat="1" ht="20.100000000000001" customHeight="1"/>
    <row r="1197" s="85" customFormat="1" ht="20.100000000000001" customHeight="1"/>
    <row r="1198" s="85" customFormat="1" ht="20.100000000000001" customHeight="1"/>
    <row r="1199" s="85" customFormat="1" ht="20.100000000000001" customHeight="1"/>
    <row r="1200" s="85" customFormat="1" ht="20.100000000000001" customHeight="1"/>
    <row r="1201" s="85" customFormat="1" ht="20.100000000000001" customHeight="1"/>
    <row r="1202" s="85" customFormat="1" ht="20.100000000000001" customHeight="1"/>
    <row r="1203" s="85" customFormat="1" ht="20.100000000000001" customHeight="1"/>
    <row r="1204" s="85" customFormat="1" ht="20.100000000000001" customHeight="1"/>
    <row r="1205" s="85" customFormat="1" ht="20.100000000000001" customHeight="1"/>
    <row r="1206" s="85" customFormat="1" ht="20.100000000000001" customHeight="1"/>
    <row r="1207" s="85" customFormat="1" ht="20.100000000000001" customHeight="1"/>
    <row r="1208" s="85" customFormat="1" ht="20.100000000000001" customHeight="1"/>
    <row r="1209" s="85" customFormat="1" ht="20.100000000000001" customHeight="1"/>
    <row r="1210" s="85" customFormat="1" ht="20.100000000000001" customHeight="1"/>
    <row r="1211" s="85" customFormat="1" ht="20.100000000000001" customHeight="1"/>
    <row r="1212" s="85" customFormat="1" ht="20.100000000000001" customHeight="1"/>
    <row r="1213" s="85" customFormat="1" ht="20.100000000000001" customHeight="1"/>
    <row r="1214" s="85" customFormat="1" ht="20.100000000000001" customHeight="1"/>
    <row r="1215" s="85" customFormat="1" ht="20.100000000000001" customHeight="1"/>
    <row r="1216" s="85" customFormat="1" ht="20.100000000000001" customHeight="1"/>
    <row r="1217" s="85" customFormat="1" ht="20.100000000000001" customHeight="1"/>
    <row r="1218" s="85" customFormat="1" ht="20.100000000000001" customHeight="1"/>
    <row r="1219" s="85" customFormat="1" ht="20.100000000000001" customHeight="1"/>
    <row r="1220" s="85" customFormat="1" ht="20.100000000000001" customHeight="1"/>
    <row r="1221" s="85" customFormat="1" ht="20.100000000000001" customHeight="1"/>
    <row r="1222" s="85" customFormat="1" ht="20.100000000000001" customHeight="1"/>
    <row r="1223" s="85" customFormat="1" ht="20.100000000000001" customHeight="1"/>
    <row r="1224" s="85" customFormat="1" ht="20.100000000000001" customHeight="1"/>
    <row r="1225" s="85" customFormat="1" ht="20.100000000000001" customHeight="1"/>
    <row r="1226" s="85" customFormat="1" ht="20.100000000000001" customHeight="1"/>
    <row r="1227" s="85" customFormat="1" ht="20.100000000000001" customHeight="1"/>
    <row r="1228" s="85" customFormat="1" ht="20.100000000000001" customHeight="1"/>
    <row r="1229" s="85" customFormat="1" ht="20.100000000000001" customHeight="1"/>
    <row r="1230" s="85" customFormat="1" ht="20.100000000000001" customHeight="1"/>
    <row r="1231" s="85" customFormat="1" ht="20.100000000000001" customHeight="1"/>
    <row r="1232" s="85" customFormat="1" ht="20.100000000000001" customHeight="1"/>
    <row r="1233" s="85" customFormat="1" ht="20.100000000000001" customHeight="1"/>
    <row r="1234" s="85" customFormat="1" ht="20.100000000000001" customHeight="1"/>
    <row r="1235" s="85" customFormat="1" ht="20.100000000000001" customHeight="1"/>
    <row r="1236" s="85" customFormat="1" ht="20.100000000000001" customHeight="1"/>
    <row r="1237" s="85" customFormat="1" ht="20.100000000000001" customHeight="1"/>
    <row r="1238" s="85" customFormat="1" ht="20.100000000000001" customHeight="1"/>
    <row r="1239" s="85" customFormat="1" ht="20.100000000000001" customHeight="1"/>
    <row r="1240" s="85" customFormat="1" ht="20.100000000000001" customHeight="1"/>
    <row r="1241" s="85" customFormat="1" ht="20.100000000000001" customHeight="1"/>
    <row r="1242" s="85" customFormat="1" ht="20.100000000000001" customHeight="1"/>
    <row r="1243" s="85" customFormat="1" ht="20.100000000000001" customHeight="1"/>
    <row r="1244" s="85" customFormat="1" ht="20.100000000000001" customHeight="1"/>
    <row r="1245" s="85" customFormat="1" ht="20.100000000000001" customHeight="1"/>
    <row r="1246" s="85" customFormat="1" ht="20.100000000000001" customHeight="1"/>
    <row r="1247" s="85" customFormat="1" ht="20.100000000000001" customHeight="1"/>
    <row r="1248" s="85" customFormat="1" ht="20.100000000000001" customHeight="1"/>
    <row r="1249" s="85" customFormat="1" ht="20.100000000000001" customHeight="1"/>
    <row r="1250" s="85" customFormat="1" ht="20.100000000000001" customHeight="1"/>
    <row r="1251" s="85" customFormat="1" ht="20.100000000000001" customHeight="1"/>
    <row r="1252" s="85" customFormat="1" ht="20.100000000000001" customHeight="1"/>
    <row r="1253" s="85" customFormat="1" ht="20.100000000000001" customHeight="1"/>
    <row r="1254" s="85" customFormat="1" ht="20.100000000000001" customHeight="1"/>
    <row r="1255" s="85" customFormat="1" ht="20.100000000000001" customHeight="1"/>
    <row r="1256" s="85" customFormat="1" ht="20.100000000000001" customHeight="1"/>
    <row r="1257" s="85" customFormat="1" ht="20.100000000000001" customHeight="1"/>
    <row r="1258" s="85" customFormat="1" ht="20.100000000000001" customHeight="1"/>
    <row r="1259" s="85" customFormat="1" ht="20.100000000000001" customHeight="1"/>
    <row r="1260" s="85" customFormat="1" ht="20.100000000000001" customHeight="1"/>
    <row r="1261" s="85" customFormat="1" ht="20.100000000000001" customHeight="1"/>
    <row r="1262" s="85" customFormat="1" ht="20.100000000000001" customHeight="1"/>
    <row r="1263" s="85" customFormat="1" ht="20.100000000000001" customHeight="1"/>
    <row r="1264" s="85" customFormat="1" ht="20.100000000000001" customHeight="1"/>
    <row r="1265" s="85" customFormat="1" ht="20.100000000000001" customHeight="1"/>
    <row r="1266" s="85" customFormat="1" ht="20.100000000000001" customHeight="1"/>
    <row r="1267" s="85" customFormat="1" ht="20.100000000000001" customHeight="1"/>
    <row r="1268" s="85" customFormat="1" ht="20.100000000000001" customHeight="1"/>
    <row r="1269" s="85" customFormat="1" ht="20.100000000000001" customHeight="1"/>
    <row r="1270" s="85" customFormat="1" ht="20.100000000000001" customHeight="1"/>
    <row r="1271" s="85" customFormat="1" ht="20.100000000000001" customHeight="1"/>
    <row r="1272" s="85" customFormat="1" ht="20.100000000000001" customHeight="1"/>
    <row r="1273" s="85" customFormat="1" ht="20.100000000000001" customHeight="1"/>
    <row r="1274" s="85" customFormat="1" ht="20.100000000000001" customHeight="1"/>
    <row r="1275" s="85" customFormat="1" ht="20.100000000000001" customHeight="1"/>
    <row r="1276" s="85" customFormat="1" ht="20.100000000000001" customHeight="1"/>
    <row r="1277" s="85" customFormat="1" ht="20.100000000000001" customHeight="1"/>
    <row r="1278" s="85" customFormat="1" ht="20.100000000000001" customHeight="1"/>
    <row r="1279" s="85" customFormat="1" ht="20.100000000000001" customHeight="1"/>
    <row r="1280" s="85" customFormat="1" ht="20.100000000000001" customHeight="1"/>
    <row r="1281" s="85" customFormat="1" ht="20.100000000000001" customHeight="1"/>
    <row r="1282" s="85" customFormat="1" ht="20.100000000000001" customHeight="1"/>
    <row r="1283" s="85" customFormat="1" ht="20.100000000000001" customHeight="1"/>
    <row r="1284" s="85" customFormat="1" ht="20.100000000000001" customHeight="1"/>
    <row r="1285" s="85" customFormat="1" ht="20.100000000000001" customHeight="1"/>
    <row r="1286" s="85" customFormat="1" ht="20.100000000000001" customHeight="1"/>
    <row r="1287" s="85" customFormat="1" ht="20.100000000000001" customHeight="1"/>
    <row r="1288" s="85" customFormat="1" ht="20.100000000000001" customHeight="1"/>
    <row r="1289" s="85" customFormat="1" ht="20.100000000000001" customHeight="1"/>
    <row r="1290" s="85" customFormat="1" ht="20.100000000000001" customHeight="1"/>
    <row r="1291" s="85" customFormat="1" ht="20.100000000000001" customHeight="1"/>
    <row r="1292" s="85" customFormat="1" ht="20.100000000000001" customHeight="1"/>
    <row r="1293" s="85" customFormat="1" ht="20.100000000000001" customHeight="1"/>
    <row r="1294" s="85" customFormat="1" ht="20.100000000000001" customHeight="1"/>
    <row r="1295" s="85" customFormat="1" ht="20.100000000000001" customHeight="1"/>
    <row r="1296" s="85" customFormat="1" ht="20.100000000000001" customHeight="1"/>
    <row r="1297" s="85" customFormat="1" ht="20.100000000000001" customHeight="1"/>
    <row r="1298" s="85" customFormat="1" ht="20.100000000000001" customHeight="1"/>
    <row r="1299" s="85" customFormat="1" ht="20.100000000000001" customHeight="1"/>
    <row r="1300" s="85" customFormat="1" ht="20.100000000000001" customHeight="1"/>
    <row r="1301" s="85" customFormat="1" ht="20.100000000000001" customHeight="1"/>
    <row r="1302" s="85" customFormat="1" ht="20.100000000000001" customHeight="1"/>
    <row r="1303" s="85" customFormat="1" ht="20.100000000000001" customHeight="1"/>
    <row r="1304" s="85" customFormat="1" ht="20.100000000000001" customHeight="1"/>
    <row r="1305" s="85" customFormat="1" ht="20.100000000000001" customHeight="1"/>
    <row r="1306" s="85" customFormat="1" ht="20.100000000000001" customHeight="1"/>
    <row r="1307" s="85" customFormat="1" ht="20.100000000000001" customHeight="1"/>
    <row r="1308" s="85" customFormat="1" ht="20.100000000000001" customHeight="1"/>
    <row r="1309" s="85" customFormat="1" ht="20.100000000000001" customHeight="1"/>
    <row r="1310" s="85" customFormat="1" ht="20.100000000000001" customHeight="1"/>
    <row r="1311" s="85" customFormat="1" ht="20.100000000000001" customHeight="1"/>
    <row r="1312" s="85" customFormat="1" ht="20.100000000000001" customHeight="1"/>
    <row r="1313" s="85" customFormat="1" ht="20.100000000000001" customHeight="1"/>
    <row r="1314" s="85" customFormat="1" ht="20.100000000000001" customHeight="1"/>
    <row r="1315" s="85" customFormat="1" ht="20.100000000000001" customHeight="1"/>
    <row r="1316" s="85" customFormat="1" ht="20.100000000000001" customHeight="1"/>
    <row r="1317" s="85" customFormat="1" ht="20.100000000000001" customHeight="1"/>
    <row r="1318" s="85" customFormat="1" ht="20.100000000000001" customHeight="1"/>
    <row r="1319" s="85" customFormat="1" ht="20.100000000000001" customHeight="1"/>
    <row r="1320" s="85" customFormat="1" ht="20.100000000000001" customHeight="1"/>
    <row r="1321" s="85" customFormat="1" ht="20.100000000000001" customHeight="1"/>
    <row r="1322" s="85" customFormat="1" ht="20.100000000000001" customHeight="1"/>
    <row r="1323" s="85" customFormat="1" ht="20.100000000000001" customHeight="1"/>
    <row r="1324" s="85" customFormat="1" ht="20.100000000000001" customHeight="1"/>
    <row r="1325" s="85" customFormat="1" ht="20.100000000000001" customHeight="1"/>
    <row r="1326" s="85" customFormat="1" ht="20.100000000000001" customHeight="1"/>
    <row r="1327" s="85" customFormat="1" ht="20.100000000000001" customHeight="1"/>
    <row r="1328" s="85" customFormat="1" ht="20.100000000000001" customHeight="1"/>
    <row r="1329" s="85" customFormat="1" ht="20.100000000000001" customHeight="1"/>
    <row r="1330" s="85" customFormat="1" ht="20.100000000000001" customHeight="1"/>
    <row r="1331" s="85" customFormat="1" ht="20.100000000000001" customHeight="1"/>
    <row r="1332" s="85" customFormat="1" ht="20.100000000000001" customHeight="1"/>
    <row r="1333" s="85" customFormat="1" ht="20.100000000000001" customHeight="1"/>
    <row r="1334" s="85" customFormat="1" ht="20.100000000000001" customHeight="1"/>
    <row r="1335" s="85" customFormat="1" ht="20.100000000000001" customHeight="1"/>
    <row r="1336" s="85" customFormat="1" ht="20.100000000000001" customHeight="1"/>
    <row r="1337" s="85" customFormat="1" ht="20.100000000000001" customHeight="1"/>
    <row r="1338" s="85" customFormat="1" ht="20.100000000000001" customHeight="1"/>
    <row r="1339" s="85" customFormat="1" ht="20.100000000000001" customHeight="1"/>
    <row r="1340" s="85" customFormat="1" ht="20.100000000000001" customHeight="1"/>
    <row r="1341" s="85" customFormat="1" ht="20.100000000000001" customHeight="1"/>
    <row r="1342" s="85" customFormat="1" ht="20.100000000000001" customHeight="1"/>
    <row r="1343" s="85" customFormat="1" ht="20.100000000000001" customHeight="1"/>
    <row r="1344" s="85" customFormat="1" ht="20.100000000000001" customHeight="1"/>
    <row r="1345" s="85" customFormat="1" ht="20.100000000000001" customHeight="1"/>
    <row r="1346" s="85" customFormat="1" ht="20.100000000000001" customHeight="1"/>
    <row r="1347" s="85" customFormat="1" ht="20.100000000000001" customHeight="1"/>
    <row r="1348" s="85" customFormat="1" ht="20.100000000000001" customHeight="1"/>
    <row r="1349" s="85" customFormat="1" ht="20.100000000000001" customHeight="1"/>
    <row r="1350" s="85" customFormat="1" ht="20.100000000000001" customHeight="1"/>
    <row r="1351" s="85" customFormat="1" ht="20.100000000000001" customHeight="1"/>
    <row r="1352" s="85" customFormat="1" ht="20.100000000000001" customHeight="1"/>
    <row r="1353" s="85" customFormat="1" ht="20.100000000000001" customHeight="1"/>
    <row r="1354" s="85" customFormat="1" ht="20.100000000000001" customHeight="1"/>
    <row r="1355" s="85" customFormat="1" ht="20.100000000000001" customHeight="1"/>
    <row r="1356" s="85" customFormat="1" ht="20.100000000000001" customHeight="1"/>
    <row r="1357" s="85" customFormat="1" ht="20.100000000000001" customHeight="1"/>
    <row r="1358" s="85" customFormat="1" ht="20.100000000000001" customHeight="1"/>
    <row r="1359" s="85" customFormat="1" ht="20.100000000000001" customHeight="1"/>
    <row r="1360" s="85" customFormat="1" ht="20.100000000000001" customHeight="1"/>
    <row r="1361" s="85" customFormat="1" ht="20.100000000000001" customHeight="1"/>
    <row r="1362" s="85" customFormat="1" ht="20.100000000000001" customHeight="1"/>
    <row r="1363" s="85" customFormat="1" ht="20.100000000000001" customHeight="1"/>
    <row r="1364" s="85" customFormat="1" ht="20.100000000000001" customHeight="1"/>
    <row r="1365" s="85" customFormat="1" ht="20.100000000000001" customHeight="1"/>
    <row r="1366" s="85" customFormat="1" ht="20.100000000000001" customHeight="1"/>
    <row r="1367" s="85" customFormat="1" ht="20.100000000000001" customHeight="1"/>
    <row r="1368" s="85" customFormat="1" ht="20.100000000000001" customHeight="1"/>
    <row r="1369" s="85" customFormat="1" ht="20.100000000000001" customHeight="1"/>
    <row r="1370" s="85" customFormat="1" ht="20.100000000000001" customHeight="1"/>
    <row r="1371" s="85" customFormat="1" ht="20.100000000000001" customHeight="1"/>
    <row r="1372" s="85" customFormat="1" ht="20.100000000000001" customHeight="1"/>
    <row r="1373" s="85" customFormat="1" ht="20.100000000000001" customHeight="1"/>
    <row r="1374" s="85" customFormat="1" ht="20.100000000000001" customHeight="1"/>
    <row r="1375" s="85" customFormat="1" ht="20.100000000000001" customHeight="1"/>
    <row r="1376" s="85" customFormat="1" ht="20.100000000000001" customHeight="1"/>
    <row r="1377" s="85" customFormat="1" ht="20.100000000000001" customHeight="1"/>
    <row r="1378" s="85" customFormat="1" ht="20.100000000000001" customHeight="1"/>
    <row r="1379" s="85" customFormat="1" ht="20.100000000000001" customHeight="1"/>
    <row r="1380" s="85" customFormat="1" ht="20.100000000000001" customHeight="1"/>
    <row r="1381" s="85" customFormat="1" ht="20.100000000000001" customHeight="1"/>
    <row r="1382" s="85" customFormat="1" ht="20.100000000000001" customHeight="1"/>
    <row r="1383" s="85" customFormat="1" ht="20.100000000000001" customHeight="1"/>
    <row r="1384" s="85" customFormat="1" ht="20.100000000000001" customHeight="1"/>
    <row r="1385" s="85" customFormat="1" ht="20.100000000000001" customHeight="1"/>
    <row r="1386" s="85" customFormat="1" ht="20.100000000000001" customHeight="1"/>
    <row r="1387" s="85" customFormat="1" ht="20.100000000000001" customHeight="1"/>
    <row r="1388" s="85" customFormat="1" ht="20.100000000000001" customHeight="1"/>
    <row r="1389" s="85" customFormat="1" ht="20.100000000000001" customHeight="1"/>
    <row r="1390" s="85" customFormat="1" ht="20.100000000000001" customHeight="1"/>
    <row r="1391" s="85" customFormat="1" ht="20.100000000000001" customHeight="1"/>
    <row r="1392" s="85" customFormat="1" ht="20.100000000000001" customHeight="1"/>
    <row r="1393" s="85" customFormat="1" ht="20.100000000000001" customHeight="1"/>
    <row r="1394" s="85" customFormat="1" ht="20.100000000000001" customHeight="1"/>
    <row r="1395" s="85" customFormat="1" ht="20.100000000000001" customHeight="1"/>
    <row r="1396" s="85" customFormat="1" ht="20.100000000000001" customHeight="1"/>
    <row r="1397" s="85" customFormat="1" ht="20.100000000000001" customHeight="1"/>
    <row r="1398" s="85" customFormat="1" ht="20.100000000000001" customHeight="1"/>
    <row r="1399" s="85" customFormat="1" ht="20.100000000000001" customHeight="1"/>
    <row r="1400" s="85" customFormat="1" ht="20.100000000000001" customHeight="1"/>
    <row r="1401" s="85" customFormat="1" ht="20.100000000000001" customHeight="1"/>
    <row r="1402" s="85" customFormat="1" ht="20.100000000000001" customHeight="1"/>
    <row r="1403" s="85" customFormat="1" ht="20.100000000000001" customHeight="1"/>
    <row r="1404" s="85" customFormat="1" ht="20.100000000000001" customHeight="1"/>
    <row r="1405" s="85" customFormat="1" ht="20.100000000000001" customHeight="1"/>
    <row r="1406" s="85" customFormat="1" ht="20.100000000000001" customHeight="1"/>
    <row r="1407" s="85" customFormat="1" ht="20.100000000000001" customHeight="1"/>
    <row r="1408" s="85" customFormat="1" ht="20.100000000000001" customHeight="1"/>
    <row r="1409" s="85" customFormat="1" ht="20.100000000000001" customHeight="1"/>
    <row r="1410" s="85" customFormat="1" ht="20.100000000000001" customHeight="1"/>
    <row r="1411" s="85" customFormat="1" ht="20.100000000000001" customHeight="1"/>
    <row r="1412" s="85" customFormat="1" ht="20.100000000000001" customHeight="1"/>
    <row r="1413" s="85" customFormat="1" ht="20.100000000000001" customHeight="1"/>
    <row r="1414" s="85" customFormat="1" ht="20.100000000000001" customHeight="1"/>
    <row r="1415" s="85" customFormat="1" ht="20.100000000000001" customHeight="1"/>
    <row r="1416" s="85" customFormat="1" ht="20.100000000000001" customHeight="1"/>
    <row r="1417" s="85" customFormat="1" ht="20.100000000000001" customHeight="1"/>
    <row r="1418" s="85" customFormat="1" ht="20.100000000000001" customHeight="1"/>
    <row r="1419" s="85" customFormat="1" ht="20.100000000000001" customHeight="1"/>
    <row r="1420" s="85" customFormat="1" ht="20.100000000000001" customHeight="1"/>
    <row r="1421" s="85" customFormat="1" ht="20.100000000000001" customHeight="1"/>
    <row r="1422" s="85" customFormat="1" ht="20.100000000000001" customHeight="1"/>
    <row r="1423" s="85" customFormat="1" ht="20.100000000000001" customHeight="1"/>
    <row r="1424" s="85" customFormat="1" ht="20.100000000000001" customHeight="1"/>
    <row r="1425" s="85" customFormat="1" ht="20.100000000000001" customHeight="1"/>
    <row r="1426" s="85" customFormat="1" ht="20.100000000000001" customHeight="1"/>
    <row r="1427" s="85" customFormat="1" ht="20.100000000000001" customHeight="1"/>
    <row r="1428" s="85" customFormat="1" ht="20.100000000000001" customHeight="1"/>
    <row r="1429" s="85" customFormat="1" ht="20.100000000000001" customHeight="1"/>
    <row r="1430" s="85" customFormat="1" ht="20.100000000000001" customHeight="1"/>
    <row r="1431" s="85" customFormat="1" ht="20.100000000000001" customHeight="1"/>
    <row r="1432" s="85" customFormat="1" ht="20.100000000000001" customHeight="1"/>
    <row r="1433" s="85" customFormat="1" ht="20.100000000000001" customHeight="1"/>
    <row r="1434" s="85" customFormat="1" ht="20.100000000000001" customHeight="1"/>
    <row r="1435" s="85" customFormat="1" ht="20.100000000000001" customHeight="1"/>
    <row r="1436" s="85" customFormat="1" ht="20.100000000000001" customHeight="1"/>
    <row r="1437" s="85" customFormat="1" ht="20.100000000000001" customHeight="1"/>
    <row r="1438" s="85" customFormat="1" ht="20.100000000000001" customHeight="1"/>
    <row r="1439" s="85" customFormat="1" ht="20.100000000000001" customHeight="1"/>
    <row r="1440" s="85" customFormat="1" ht="20.100000000000001" customHeight="1"/>
    <row r="1441" s="85" customFormat="1" ht="20.100000000000001" customHeight="1"/>
    <row r="1442" s="85" customFormat="1" ht="20.100000000000001" customHeight="1"/>
    <row r="1443" s="85" customFormat="1" ht="20.100000000000001" customHeight="1"/>
    <row r="1444" s="85" customFormat="1" ht="20.100000000000001" customHeight="1"/>
    <row r="1445" s="85" customFormat="1" ht="20.100000000000001" customHeight="1"/>
    <row r="1446" s="85" customFormat="1" ht="20.100000000000001" customHeight="1"/>
    <row r="1447" s="85" customFormat="1" ht="20.100000000000001" customHeight="1"/>
    <row r="1448" s="85" customFormat="1" ht="20.100000000000001" customHeight="1"/>
    <row r="1449" s="85" customFormat="1" ht="20.100000000000001" customHeight="1"/>
    <row r="1450" s="85" customFormat="1" ht="20.100000000000001" customHeight="1"/>
    <row r="1451" s="85" customFormat="1" ht="20.100000000000001" customHeight="1"/>
    <row r="1452" s="85" customFormat="1" ht="20.100000000000001" customHeight="1"/>
    <row r="1453" s="85" customFormat="1" ht="20.100000000000001" customHeight="1"/>
    <row r="1454" s="85" customFormat="1" ht="20.100000000000001" customHeight="1"/>
    <row r="1455" s="85" customFormat="1" ht="20.100000000000001" customHeight="1"/>
    <row r="1456" s="85" customFormat="1" ht="20.100000000000001" customHeight="1"/>
    <row r="1457" s="85" customFormat="1" ht="20.100000000000001" customHeight="1"/>
    <row r="1458" s="85" customFormat="1" ht="20.100000000000001" customHeight="1"/>
    <row r="1459" s="85" customFormat="1" ht="20.100000000000001" customHeight="1"/>
    <row r="1460" s="85" customFormat="1" ht="20.100000000000001" customHeight="1"/>
    <row r="1461" s="85" customFormat="1" ht="20.100000000000001" customHeight="1"/>
    <row r="1462" s="85" customFormat="1" ht="20.100000000000001" customHeight="1"/>
    <row r="1463" s="85" customFormat="1" ht="20.100000000000001" customHeight="1"/>
    <row r="1464" s="85" customFormat="1" ht="20.100000000000001" customHeight="1"/>
    <row r="1465" s="85" customFormat="1" ht="20.100000000000001" customHeight="1"/>
    <row r="1466" s="85" customFormat="1" ht="20.100000000000001" customHeight="1"/>
    <row r="1467" s="85" customFormat="1" ht="20.100000000000001" customHeight="1"/>
    <row r="1468" s="85" customFormat="1" ht="20.100000000000001" customHeight="1"/>
    <row r="1469" s="85" customFormat="1" ht="20.100000000000001" customHeight="1"/>
    <row r="1470" s="85" customFormat="1" ht="20.100000000000001" customHeight="1"/>
    <row r="1471" s="85" customFormat="1" ht="20.100000000000001" customHeight="1"/>
    <row r="1472" s="85" customFormat="1" ht="20.100000000000001" customHeight="1"/>
    <row r="1473" s="85" customFormat="1" ht="20.100000000000001" customHeight="1"/>
    <row r="1474" s="85" customFormat="1" ht="20.100000000000001" customHeight="1"/>
    <row r="1475" s="85" customFormat="1" ht="20.100000000000001" customHeight="1"/>
    <row r="1476" s="85" customFormat="1" ht="20.100000000000001" customHeight="1"/>
    <row r="1477" s="85" customFormat="1" ht="20.100000000000001" customHeight="1"/>
    <row r="1478" s="85" customFormat="1" ht="20.100000000000001" customHeight="1"/>
    <row r="1479" s="85" customFormat="1" ht="20.100000000000001" customHeight="1"/>
    <row r="1480" s="85" customFormat="1" ht="20.100000000000001" customHeight="1"/>
    <row r="1481" s="85" customFormat="1" ht="20.100000000000001" customHeight="1"/>
    <row r="1482" s="85" customFormat="1" ht="20.100000000000001" customHeight="1"/>
    <row r="1483" s="85" customFormat="1" ht="20.100000000000001" customHeight="1"/>
    <row r="1484" s="85" customFormat="1" ht="20.100000000000001" customHeight="1"/>
    <row r="1485" s="85" customFormat="1" ht="20.100000000000001" customHeight="1"/>
    <row r="1486" s="85" customFormat="1" ht="20.100000000000001" customHeight="1"/>
    <row r="1487" s="85" customFormat="1" ht="20.100000000000001" customHeight="1"/>
    <row r="1488" s="85" customFormat="1" ht="20.100000000000001" customHeight="1"/>
    <row r="1489" s="85" customFormat="1" ht="20.100000000000001" customHeight="1"/>
    <row r="1490" s="85" customFormat="1" ht="20.100000000000001" customHeight="1"/>
    <row r="1491" s="85" customFormat="1" ht="20.100000000000001" customHeight="1"/>
    <row r="1492" s="85" customFormat="1" ht="20.100000000000001" customHeight="1"/>
    <row r="1493" s="85" customFormat="1" ht="20.100000000000001" customHeight="1"/>
    <row r="1494" s="85" customFormat="1" ht="20.100000000000001" customHeight="1"/>
    <row r="1495" s="85" customFormat="1" ht="20.100000000000001" customHeight="1"/>
    <row r="1496" s="85" customFormat="1" ht="20.100000000000001" customHeight="1"/>
    <row r="1497" s="85" customFormat="1" ht="20.100000000000001" customHeight="1"/>
    <row r="1498" s="85" customFormat="1" ht="20.100000000000001" customHeight="1"/>
    <row r="1499" s="85" customFormat="1" ht="20.100000000000001" customHeight="1"/>
    <row r="1500" s="85" customFormat="1" ht="20.100000000000001" customHeight="1"/>
    <row r="1501" s="85" customFormat="1" ht="20.100000000000001" customHeight="1"/>
    <row r="1502" s="85" customFormat="1" ht="20.100000000000001" customHeight="1"/>
    <row r="1503" s="85" customFormat="1" ht="20.100000000000001" customHeight="1"/>
    <row r="1504" s="85" customFormat="1" ht="20.100000000000001" customHeight="1"/>
    <row r="1505" s="85" customFormat="1" ht="20.100000000000001" customHeight="1"/>
    <row r="1506" s="85" customFormat="1" ht="20.100000000000001" customHeight="1"/>
    <row r="1507" s="85" customFormat="1" ht="20.100000000000001" customHeight="1"/>
    <row r="1508" s="85" customFormat="1" ht="20.100000000000001" customHeight="1"/>
    <row r="1509" s="85" customFormat="1" ht="20.100000000000001" customHeight="1"/>
    <row r="1510" s="85" customFormat="1" ht="20.100000000000001" customHeight="1"/>
    <row r="1511" s="85" customFormat="1" ht="20.100000000000001" customHeight="1"/>
    <row r="1512" s="85" customFormat="1" ht="20.100000000000001" customHeight="1"/>
    <row r="1513" s="85" customFormat="1" ht="20.100000000000001" customHeight="1"/>
    <row r="1514" s="85" customFormat="1" ht="20.100000000000001" customHeight="1"/>
    <row r="1515" s="85" customFormat="1" ht="20.100000000000001" customHeight="1"/>
    <row r="1516" s="85" customFormat="1" ht="20.100000000000001" customHeight="1"/>
    <row r="1517" s="85" customFormat="1" ht="20.100000000000001" customHeight="1"/>
    <row r="1518" s="85" customFormat="1" ht="20.100000000000001" customHeight="1"/>
    <row r="1519" s="85" customFormat="1" ht="20.100000000000001" customHeight="1"/>
    <row r="1520" s="85" customFormat="1" ht="20.100000000000001" customHeight="1"/>
    <row r="1521" s="85" customFormat="1" ht="20.100000000000001" customHeight="1"/>
    <row r="1522" s="85" customFormat="1" ht="20.100000000000001" customHeight="1"/>
    <row r="1523" s="85" customFormat="1" ht="20.100000000000001" customHeight="1"/>
    <row r="1524" s="85" customFormat="1" ht="20.100000000000001" customHeight="1"/>
    <row r="1525" s="85" customFormat="1" ht="20.100000000000001" customHeight="1"/>
    <row r="1526" s="85" customFormat="1" ht="20.100000000000001" customHeight="1"/>
    <row r="1527" s="85" customFormat="1" ht="20.100000000000001" customHeight="1"/>
    <row r="1528" s="85" customFormat="1" ht="20.100000000000001" customHeight="1"/>
    <row r="1529" s="85" customFormat="1" ht="20.100000000000001" customHeight="1"/>
    <row r="1530" s="85" customFormat="1" ht="20.100000000000001" customHeight="1"/>
    <row r="1531" s="85" customFormat="1" ht="20.100000000000001" customHeight="1"/>
    <row r="1532" s="85" customFormat="1" ht="20.100000000000001" customHeight="1"/>
    <row r="1533" s="85" customFormat="1" ht="20.100000000000001" customHeight="1"/>
    <row r="1534" s="85" customFormat="1" ht="20.100000000000001" customHeight="1"/>
    <row r="1535" s="85" customFormat="1" ht="20.100000000000001" customHeight="1"/>
    <row r="1536" s="85" customFormat="1" ht="20.100000000000001" customHeight="1"/>
    <row r="1537" s="85" customFormat="1" ht="20.100000000000001" customHeight="1"/>
    <row r="1538" s="85" customFormat="1" ht="20.100000000000001" customHeight="1"/>
    <row r="1539" s="85" customFormat="1" ht="20.100000000000001" customHeight="1"/>
    <row r="1540" s="85" customFormat="1" ht="20.100000000000001" customHeight="1"/>
    <row r="1541" s="85" customFormat="1" ht="20.100000000000001" customHeight="1"/>
    <row r="1542" s="85" customFormat="1" ht="20.100000000000001" customHeight="1"/>
    <row r="1543" s="85" customFormat="1" ht="20.100000000000001" customHeight="1"/>
    <row r="1544" s="85" customFormat="1" ht="20.100000000000001" customHeight="1"/>
    <row r="1545" s="85" customFormat="1" ht="20.100000000000001" customHeight="1"/>
    <row r="1546" s="85" customFormat="1" ht="20.100000000000001" customHeight="1"/>
    <row r="1547" s="85" customFormat="1" ht="20.100000000000001" customHeight="1"/>
    <row r="1548" s="85" customFormat="1" ht="20.100000000000001" customHeight="1"/>
    <row r="1549" s="85" customFormat="1" ht="20.100000000000001" customHeight="1"/>
    <row r="1550" s="85" customFormat="1" ht="20.100000000000001" customHeight="1"/>
    <row r="1551" s="85" customFormat="1" ht="20.100000000000001" customHeight="1"/>
    <row r="1552" s="85" customFormat="1" ht="20.100000000000001" customHeight="1"/>
    <row r="1553" s="85" customFormat="1" ht="20.100000000000001" customHeight="1"/>
    <row r="1554" s="85" customFormat="1" ht="20.100000000000001" customHeight="1"/>
    <row r="1555" s="85" customFormat="1" ht="20.100000000000001" customHeight="1"/>
    <row r="1556" s="85" customFormat="1" ht="20.100000000000001" customHeight="1"/>
    <row r="1557" s="85" customFormat="1" ht="20.100000000000001" customHeight="1"/>
    <row r="1558" s="85" customFormat="1" ht="20.100000000000001" customHeight="1"/>
    <row r="1559" s="85" customFormat="1" ht="20.100000000000001" customHeight="1"/>
    <row r="1560" s="85" customFormat="1" ht="20.100000000000001" customHeight="1"/>
    <row r="1561" s="85" customFormat="1" ht="20.100000000000001" customHeight="1"/>
    <row r="1562" s="85" customFormat="1" ht="20.100000000000001" customHeight="1"/>
    <row r="1563" s="85" customFormat="1" ht="20.100000000000001" customHeight="1"/>
    <row r="1564" s="85" customFormat="1" ht="20.100000000000001" customHeight="1"/>
    <row r="1565" s="85" customFormat="1" ht="20.100000000000001" customHeight="1"/>
    <row r="1566" s="85" customFormat="1" ht="20.100000000000001" customHeight="1"/>
    <row r="1567" s="85" customFormat="1" ht="20.100000000000001" customHeight="1"/>
    <row r="1568" s="85" customFormat="1" ht="20.100000000000001" customHeight="1"/>
    <row r="1569" s="85" customFormat="1" ht="20.100000000000001" customHeight="1"/>
    <row r="1570" s="85" customFormat="1" ht="20.100000000000001" customHeight="1"/>
    <row r="1571" s="85" customFormat="1" ht="20.100000000000001" customHeight="1"/>
    <row r="1572" s="85" customFormat="1" ht="20.100000000000001" customHeight="1"/>
    <row r="1573" s="85" customFormat="1" ht="20.100000000000001" customHeight="1"/>
    <row r="1574" s="85" customFormat="1" ht="20.100000000000001" customHeight="1"/>
    <row r="1575" s="85" customFormat="1" ht="20.100000000000001" customHeight="1"/>
    <row r="1576" s="85" customFormat="1" ht="20.100000000000001" customHeight="1"/>
    <row r="1577" s="85" customFormat="1" ht="20.100000000000001" customHeight="1"/>
    <row r="1578" s="85" customFormat="1" ht="20.100000000000001" customHeight="1"/>
    <row r="1579" s="85" customFormat="1" ht="20.100000000000001" customHeight="1"/>
    <row r="1580" s="85" customFormat="1" ht="20.100000000000001" customHeight="1"/>
    <row r="1581" s="85" customFormat="1" ht="20.100000000000001" customHeight="1"/>
    <row r="1582" s="85" customFormat="1" ht="20.100000000000001" customHeight="1"/>
    <row r="1583" s="85" customFormat="1" ht="20.100000000000001" customHeight="1"/>
    <row r="1584" s="85" customFormat="1" ht="20.100000000000001" customHeight="1"/>
    <row r="1585" s="85" customFormat="1" ht="20.100000000000001" customHeight="1"/>
    <row r="1586" s="85" customFormat="1" ht="20.100000000000001" customHeight="1"/>
    <row r="1587" s="85" customFormat="1" ht="20.100000000000001" customHeight="1"/>
    <row r="1588" s="85" customFormat="1" ht="20.100000000000001" customHeight="1"/>
    <row r="1589" s="85" customFormat="1" ht="20.100000000000001" customHeight="1"/>
    <row r="1590" s="85" customFormat="1" ht="20.100000000000001" customHeight="1"/>
    <row r="1591" s="85" customFormat="1" ht="20.100000000000001" customHeight="1"/>
    <row r="1592" s="85" customFormat="1" ht="20.100000000000001" customHeight="1"/>
    <row r="1593" s="85" customFormat="1" ht="20.100000000000001" customHeight="1"/>
    <row r="1594" s="85" customFormat="1" ht="20.100000000000001" customHeight="1"/>
    <row r="1595" s="85" customFormat="1" ht="20.100000000000001" customHeight="1"/>
    <row r="1596" s="85" customFormat="1" ht="20.100000000000001" customHeight="1"/>
    <row r="1597" s="85" customFormat="1" ht="20.100000000000001" customHeight="1"/>
    <row r="1598" s="85" customFormat="1" ht="20.100000000000001" customHeight="1"/>
    <row r="1599" s="85" customFormat="1" ht="20.100000000000001" customHeight="1"/>
    <row r="1600" s="85" customFormat="1" ht="20.100000000000001" customHeight="1"/>
    <row r="1601" s="85" customFormat="1" ht="20.100000000000001" customHeight="1"/>
    <row r="1602" s="85" customFormat="1" ht="20.100000000000001" customHeight="1"/>
    <row r="1603" s="85" customFormat="1" ht="20.100000000000001" customHeight="1"/>
    <row r="1604" s="85" customFormat="1" ht="20.100000000000001" customHeight="1"/>
    <row r="1605" s="85" customFormat="1" ht="20.100000000000001" customHeight="1"/>
    <row r="1606" s="85" customFormat="1" ht="20.100000000000001" customHeight="1"/>
    <row r="1607" s="85" customFormat="1" ht="20.100000000000001" customHeight="1"/>
    <row r="1608" s="85" customFormat="1" ht="20.100000000000001" customHeight="1"/>
    <row r="1609" s="85" customFormat="1" ht="20.100000000000001" customHeight="1"/>
    <row r="1610" s="85" customFormat="1" ht="20.100000000000001" customHeight="1"/>
    <row r="1611" s="85" customFormat="1" ht="20.100000000000001" customHeight="1"/>
    <row r="1612" s="85" customFormat="1" ht="20.100000000000001" customHeight="1"/>
    <row r="1613" s="85" customFormat="1" ht="20.100000000000001" customHeight="1"/>
    <row r="1614" s="85" customFormat="1" ht="20.100000000000001" customHeight="1"/>
    <row r="1615" s="85" customFormat="1" ht="20.100000000000001" customHeight="1"/>
    <row r="1616" s="85" customFormat="1" ht="20.100000000000001" customHeight="1"/>
    <row r="1617" s="85" customFormat="1" ht="20.100000000000001" customHeight="1"/>
    <row r="1618" s="85" customFormat="1" ht="20.100000000000001" customHeight="1"/>
    <row r="1619" s="85" customFormat="1" ht="20.100000000000001" customHeight="1"/>
    <row r="1620" s="85" customFormat="1" ht="20.100000000000001" customHeight="1"/>
    <row r="1621" s="85" customFormat="1" ht="20.100000000000001" customHeight="1"/>
    <row r="1622" s="85" customFormat="1" ht="20.100000000000001" customHeight="1"/>
    <row r="1623" s="85" customFormat="1" ht="20.100000000000001" customHeight="1"/>
    <row r="1624" s="85" customFormat="1" ht="20.100000000000001" customHeight="1"/>
    <row r="1625" s="85" customFormat="1" ht="20.100000000000001" customHeight="1"/>
    <row r="1626" s="85" customFormat="1" ht="20.100000000000001" customHeight="1"/>
    <row r="1627" s="85" customFormat="1" ht="20.100000000000001" customHeight="1"/>
    <row r="1628" s="85" customFormat="1" ht="20.100000000000001" customHeight="1"/>
    <row r="1629" s="85" customFormat="1" ht="20.100000000000001" customHeight="1"/>
    <row r="1630" s="85" customFormat="1" ht="20.100000000000001" customHeight="1"/>
    <row r="1631" s="85" customFormat="1" ht="20.100000000000001" customHeight="1"/>
    <row r="1632" s="85" customFormat="1" ht="20.100000000000001" customHeight="1"/>
    <row r="1633" s="85" customFormat="1" ht="20.100000000000001" customHeight="1"/>
    <row r="1634" s="85" customFormat="1" ht="20.100000000000001" customHeight="1"/>
    <row r="1635" s="85" customFormat="1" ht="20.100000000000001" customHeight="1"/>
    <row r="1636" s="85" customFormat="1" ht="20.100000000000001" customHeight="1"/>
    <row r="1637" s="85" customFormat="1" ht="20.100000000000001" customHeight="1"/>
    <row r="1638" s="85" customFormat="1" ht="20.100000000000001" customHeight="1"/>
    <row r="1639" s="85" customFormat="1" ht="20.100000000000001" customHeight="1"/>
    <row r="1640" s="85" customFormat="1" ht="20.100000000000001" customHeight="1"/>
    <row r="1641" s="85" customFormat="1" ht="20.100000000000001" customHeight="1"/>
    <row r="1642" s="85" customFormat="1" ht="20.100000000000001" customHeight="1"/>
    <row r="1643" s="85" customFormat="1" ht="20.100000000000001" customHeight="1"/>
    <row r="1644" s="85" customFormat="1" ht="20.100000000000001" customHeight="1"/>
    <row r="1645" s="85" customFormat="1" ht="20.100000000000001" customHeight="1"/>
    <row r="1646" s="85" customFormat="1" ht="20.100000000000001" customHeight="1"/>
    <row r="1647" s="85" customFormat="1" ht="20.100000000000001" customHeight="1"/>
    <row r="1648" s="85" customFormat="1" ht="20.100000000000001" customHeight="1"/>
    <row r="1649" s="85" customFormat="1" ht="20.100000000000001" customHeight="1"/>
    <row r="1650" s="85" customFormat="1" ht="20.100000000000001" customHeight="1"/>
    <row r="1651" s="85" customFormat="1" ht="20.100000000000001" customHeight="1"/>
    <row r="1652" s="85" customFormat="1" ht="20.100000000000001" customHeight="1"/>
    <row r="1653" s="85" customFormat="1" ht="20.100000000000001" customHeight="1"/>
    <row r="1654" s="85" customFormat="1" ht="20.100000000000001" customHeight="1"/>
    <row r="1655" s="85" customFormat="1" ht="20.100000000000001" customHeight="1"/>
    <row r="1656" s="85" customFormat="1" ht="20.100000000000001" customHeight="1"/>
    <row r="1657" s="85" customFormat="1" ht="20.100000000000001" customHeight="1"/>
    <row r="1658" s="85" customFormat="1" ht="20.100000000000001" customHeight="1"/>
    <row r="1659" s="85" customFormat="1" ht="20.100000000000001" customHeight="1"/>
    <row r="1660" s="85" customFormat="1" ht="20.100000000000001" customHeight="1"/>
    <row r="1661" s="85" customFormat="1" ht="20.100000000000001" customHeight="1"/>
    <row r="1662" s="85" customFormat="1" ht="20.100000000000001" customHeight="1"/>
    <row r="1663" s="85" customFormat="1" ht="20.100000000000001" customHeight="1"/>
    <row r="1664" s="85" customFormat="1" ht="20.100000000000001" customHeight="1"/>
    <row r="1665" s="85" customFormat="1" ht="20.100000000000001" customHeight="1"/>
    <row r="1666" s="85" customFormat="1" ht="20.100000000000001" customHeight="1"/>
    <row r="1667" s="85" customFormat="1" ht="20.100000000000001" customHeight="1"/>
    <row r="1668" s="85" customFormat="1" ht="20.100000000000001" customHeight="1"/>
    <row r="1669" s="85" customFormat="1" ht="20.100000000000001" customHeight="1"/>
    <row r="1670" s="85" customFormat="1" ht="20.100000000000001" customHeight="1"/>
    <row r="1671" s="85" customFormat="1" ht="20.100000000000001" customHeight="1"/>
    <row r="1672" s="85" customFormat="1" ht="20.100000000000001" customHeight="1"/>
    <row r="1673" s="85" customFormat="1" ht="20.100000000000001" customHeight="1"/>
    <row r="1674" s="85" customFormat="1" ht="20.100000000000001" customHeight="1"/>
    <row r="1675" s="85" customFormat="1" ht="20.100000000000001" customHeight="1"/>
    <row r="1676" s="85" customFormat="1" ht="20.100000000000001" customHeight="1"/>
    <row r="1677" s="85" customFormat="1" ht="20.100000000000001" customHeight="1"/>
    <row r="1678" s="85" customFormat="1" ht="20.100000000000001" customHeight="1"/>
    <row r="1679" s="85" customFormat="1" ht="20.100000000000001" customHeight="1"/>
    <row r="1680" s="85" customFormat="1" ht="20.100000000000001" customHeight="1"/>
    <row r="1681" s="85" customFormat="1" ht="20.100000000000001" customHeight="1"/>
    <row r="1682" s="85" customFormat="1" ht="20.100000000000001" customHeight="1"/>
    <row r="1683" s="85" customFormat="1" ht="20.100000000000001" customHeight="1"/>
    <row r="1684" s="85" customFormat="1" ht="20.100000000000001" customHeight="1"/>
    <row r="1685" s="85" customFormat="1" ht="20.100000000000001" customHeight="1"/>
    <row r="1686" s="85" customFormat="1" ht="20.100000000000001" customHeight="1"/>
    <row r="1687" s="85" customFormat="1" ht="20.100000000000001" customHeight="1"/>
    <row r="1688" s="85" customFormat="1" ht="20.100000000000001" customHeight="1"/>
    <row r="1689" s="85" customFormat="1" ht="20.100000000000001" customHeight="1"/>
    <row r="1690" s="85" customFormat="1" ht="20.100000000000001" customHeight="1"/>
    <row r="1691" s="85" customFormat="1" ht="20.100000000000001" customHeight="1"/>
    <row r="1692" s="85" customFormat="1" ht="20.100000000000001" customHeight="1"/>
    <row r="1693" s="85" customFormat="1" ht="20.100000000000001" customHeight="1"/>
    <row r="1694" s="85" customFormat="1" ht="20.100000000000001" customHeight="1"/>
    <row r="1695" s="85" customFormat="1" ht="20.100000000000001" customHeight="1"/>
    <row r="1696" s="85" customFormat="1" ht="20.100000000000001" customHeight="1"/>
    <row r="1697" s="85" customFormat="1" ht="20.100000000000001" customHeight="1"/>
    <row r="1698" s="85" customFormat="1" ht="20.100000000000001" customHeight="1"/>
    <row r="1699" s="85" customFormat="1" ht="20.100000000000001" customHeight="1"/>
    <row r="1700" s="85" customFormat="1" ht="20.100000000000001" customHeight="1"/>
    <row r="1701" s="85" customFormat="1" ht="20.100000000000001" customHeight="1"/>
    <row r="1702" s="85" customFormat="1" ht="20.100000000000001" customHeight="1"/>
    <row r="1703" s="85" customFormat="1" ht="20.100000000000001" customHeight="1"/>
    <row r="1704" s="85" customFormat="1" ht="20.100000000000001" customHeight="1"/>
    <row r="1705" s="85" customFormat="1" ht="20.100000000000001" customHeight="1"/>
    <row r="1706" s="85" customFormat="1" ht="20.100000000000001" customHeight="1"/>
    <row r="1707" s="85" customFormat="1" ht="20.100000000000001" customHeight="1"/>
    <row r="1708" s="85" customFormat="1" ht="20.100000000000001" customHeight="1"/>
    <row r="1709" s="85" customFormat="1" ht="20.100000000000001" customHeight="1"/>
    <row r="1710" s="85" customFormat="1" ht="20.100000000000001" customHeight="1"/>
    <row r="1711" s="85" customFormat="1" ht="20.100000000000001" customHeight="1"/>
    <row r="1712" s="85" customFormat="1" ht="20.100000000000001" customHeight="1"/>
    <row r="1713" s="85" customFormat="1" ht="20.100000000000001" customHeight="1"/>
    <row r="1714" s="85" customFormat="1" ht="20.100000000000001" customHeight="1"/>
    <row r="1715" s="85" customFormat="1" ht="20.100000000000001" customHeight="1"/>
    <row r="1716" s="85" customFormat="1" ht="20.100000000000001" customHeight="1"/>
    <row r="1717" s="85" customFormat="1" ht="20.100000000000001" customHeight="1"/>
    <row r="1718" s="85" customFormat="1" ht="20.100000000000001" customHeight="1"/>
    <row r="1719" s="85" customFormat="1" ht="20.100000000000001" customHeight="1"/>
    <row r="1720" s="85" customFormat="1" ht="20.100000000000001" customHeight="1"/>
    <row r="1721" s="85" customFormat="1" ht="20.100000000000001" customHeight="1"/>
    <row r="1722" s="85" customFormat="1" ht="20.100000000000001" customHeight="1"/>
    <row r="1723" s="85" customFormat="1" ht="20.100000000000001" customHeight="1"/>
    <row r="1724" s="85" customFormat="1" ht="20.100000000000001" customHeight="1"/>
    <row r="1725" s="85" customFormat="1" ht="20.100000000000001" customHeight="1"/>
    <row r="1726" s="85" customFormat="1" ht="20.100000000000001" customHeight="1"/>
    <row r="1727" s="85" customFormat="1" ht="20.100000000000001" customHeight="1"/>
    <row r="1728" s="85" customFormat="1" ht="20.100000000000001" customHeight="1"/>
    <row r="1729" s="85" customFormat="1" ht="20.100000000000001" customHeight="1"/>
    <row r="1730" s="85" customFormat="1" ht="20.100000000000001" customHeight="1"/>
    <row r="1731" s="85" customFormat="1" ht="20.100000000000001" customHeight="1"/>
    <row r="1732" s="85" customFormat="1" ht="20.100000000000001" customHeight="1"/>
    <row r="1733" s="85" customFormat="1" ht="20.100000000000001" customHeight="1"/>
    <row r="1734" s="85" customFormat="1" ht="20.100000000000001" customHeight="1"/>
    <row r="1735" s="85" customFormat="1" ht="20.100000000000001" customHeight="1"/>
    <row r="1736" s="85" customFormat="1" ht="20.100000000000001" customHeight="1"/>
    <row r="1737" s="85" customFormat="1" ht="20.100000000000001" customHeight="1"/>
    <row r="1738" s="85" customFormat="1" ht="20.100000000000001" customHeight="1"/>
    <row r="1739" s="85" customFormat="1" ht="20.100000000000001" customHeight="1"/>
    <row r="1740" s="85" customFormat="1" ht="20.100000000000001" customHeight="1"/>
    <row r="1741" s="85" customFormat="1" ht="20.100000000000001" customHeight="1"/>
    <row r="1742" s="85" customFormat="1" ht="20.100000000000001" customHeight="1"/>
    <row r="1743" s="85" customFormat="1" ht="20.100000000000001" customHeight="1"/>
    <row r="1744" s="85" customFormat="1" ht="20.100000000000001" customHeight="1"/>
    <row r="1745" s="85" customFormat="1" ht="20.100000000000001" customHeight="1"/>
    <row r="1746" s="85" customFormat="1" ht="20.100000000000001" customHeight="1"/>
    <row r="1747" s="85" customFormat="1" ht="20.100000000000001" customHeight="1"/>
    <row r="1748" s="85" customFormat="1" ht="20.100000000000001" customHeight="1"/>
    <row r="1749" s="85" customFormat="1" ht="20.100000000000001" customHeight="1"/>
    <row r="1750" s="85" customFormat="1" ht="20.100000000000001" customHeight="1"/>
    <row r="1751" s="85" customFormat="1" ht="20.100000000000001" customHeight="1"/>
    <row r="1752" s="85" customFormat="1" ht="20.100000000000001" customHeight="1"/>
    <row r="1753" s="85" customFormat="1" ht="20.100000000000001" customHeight="1"/>
    <row r="1754" s="85" customFormat="1" ht="20.100000000000001" customHeight="1"/>
    <row r="1755" s="85" customFormat="1" ht="20.100000000000001" customHeight="1"/>
    <row r="1756" s="85" customFormat="1" ht="20.100000000000001" customHeight="1"/>
    <row r="1757" s="85" customFormat="1" ht="20.100000000000001" customHeight="1"/>
    <row r="1758" s="85" customFormat="1" ht="20.100000000000001" customHeight="1"/>
    <row r="1759" s="85" customFormat="1" ht="20.100000000000001" customHeight="1"/>
    <row r="1760" s="85" customFormat="1" ht="20.100000000000001" customHeight="1"/>
    <row r="1761" s="85" customFormat="1" ht="20.100000000000001" customHeight="1"/>
    <row r="1762" s="85" customFormat="1" ht="20.100000000000001" customHeight="1"/>
    <row r="1763" s="85" customFormat="1" ht="20.100000000000001" customHeight="1"/>
    <row r="1764" s="85" customFormat="1" ht="20.100000000000001" customHeight="1"/>
    <row r="1765" s="85" customFormat="1" ht="20.100000000000001" customHeight="1"/>
    <row r="1766" s="85" customFormat="1" ht="20.100000000000001" customHeight="1"/>
    <row r="1767" s="85" customFormat="1" ht="20.100000000000001" customHeight="1"/>
    <row r="1768" s="85" customFormat="1" ht="20.100000000000001" customHeight="1"/>
    <row r="1769" s="85" customFormat="1" ht="20.100000000000001" customHeight="1"/>
    <row r="1770" s="85" customFormat="1" ht="20.100000000000001" customHeight="1"/>
    <row r="1771" s="85" customFormat="1" ht="20.100000000000001" customHeight="1"/>
    <row r="1772" s="85" customFormat="1" ht="20.100000000000001" customHeight="1"/>
    <row r="1773" s="85" customFormat="1" ht="20.100000000000001" customHeight="1"/>
    <row r="1774" s="85" customFormat="1" ht="20.100000000000001" customHeight="1"/>
    <row r="1775" s="85" customFormat="1" ht="20.100000000000001" customHeight="1"/>
    <row r="1776" s="85" customFormat="1" ht="20.100000000000001" customHeight="1"/>
    <row r="1777" s="85" customFormat="1" ht="20.100000000000001" customHeight="1"/>
    <row r="1778" s="85" customFormat="1" ht="20.100000000000001" customHeight="1"/>
    <row r="1779" s="85" customFormat="1" ht="20.100000000000001" customHeight="1"/>
    <row r="1780" s="85" customFormat="1" ht="20.100000000000001" customHeight="1"/>
    <row r="1781" s="85" customFormat="1" ht="20.100000000000001" customHeight="1"/>
    <row r="1782" s="85" customFormat="1" ht="20.100000000000001" customHeight="1"/>
    <row r="1783" s="85" customFormat="1" ht="20.100000000000001" customHeight="1"/>
    <row r="1784" s="85" customFormat="1" ht="20.100000000000001" customHeight="1"/>
    <row r="1785" s="85" customFormat="1" ht="20.100000000000001" customHeight="1"/>
    <row r="1786" s="85" customFormat="1" ht="20.100000000000001" customHeight="1"/>
    <row r="1787" s="85" customFormat="1" ht="20.100000000000001" customHeight="1"/>
    <row r="1788" s="85" customFormat="1" ht="20.100000000000001" customHeight="1"/>
    <row r="1789" s="85" customFormat="1" ht="20.100000000000001" customHeight="1"/>
    <row r="1790" s="85" customFormat="1" ht="20.100000000000001" customHeight="1"/>
    <row r="1791" s="85" customFormat="1" ht="20.100000000000001" customHeight="1"/>
    <row r="1792" s="85" customFormat="1" ht="20.100000000000001" customHeight="1"/>
    <row r="1793" s="85" customFormat="1" ht="20.100000000000001" customHeight="1"/>
    <row r="1794" s="85" customFormat="1" ht="20.100000000000001" customHeight="1"/>
    <row r="1795" s="85" customFormat="1" ht="20.100000000000001" customHeight="1"/>
    <row r="1796" s="85" customFormat="1" ht="20.100000000000001" customHeight="1"/>
    <row r="1797" s="85" customFormat="1" ht="20.100000000000001" customHeight="1"/>
    <row r="1798" s="85" customFormat="1" ht="20.100000000000001" customHeight="1"/>
    <row r="1799" s="85" customFormat="1" ht="20.100000000000001" customHeight="1"/>
    <row r="1800" s="85" customFormat="1" ht="20.100000000000001" customHeight="1"/>
    <row r="1801" s="85" customFormat="1" ht="20.100000000000001" customHeight="1"/>
    <row r="1802" s="85" customFormat="1" ht="20.100000000000001" customHeight="1"/>
    <row r="1803" s="85" customFormat="1" ht="20.100000000000001" customHeight="1"/>
    <row r="1804" s="85" customFormat="1" ht="20.100000000000001" customHeight="1"/>
    <row r="1805" s="85" customFormat="1" ht="20.100000000000001" customHeight="1"/>
    <row r="1806" s="85" customFormat="1" ht="20.100000000000001" customHeight="1"/>
    <row r="1807" s="85" customFormat="1" ht="20.100000000000001" customHeight="1"/>
    <row r="1808" s="85" customFormat="1" ht="20.100000000000001" customHeight="1"/>
    <row r="1809" s="85" customFormat="1" ht="20.100000000000001" customHeight="1"/>
    <row r="1810" s="85" customFormat="1" ht="20.100000000000001" customHeight="1"/>
    <row r="1811" s="85" customFormat="1" ht="20.100000000000001" customHeight="1"/>
    <row r="1812" s="85" customFormat="1" ht="20.100000000000001" customHeight="1"/>
    <row r="1813" s="85" customFormat="1" ht="20.100000000000001" customHeight="1"/>
    <row r="1814" s="85" customFormat="1" ht="20.100000000000001" customHeight="1"/>
    <row r="1815" s="85" customFormat="1" ht="20.100000000000001" customHeight="1"/>
    <row r="1816" s="85" customFormat="1" ht="20.100000000000001" customHeight="1"/>
    <row r="1817" s="85" customFormat="1" ht="20.100000000000001" customHeight="1"/>
    <row r="1818" s="85" customFormat="1" ht="20.100000000000001" customHeight="1"/>
    <row r="1819" s="85" customFormat="1" ht="20.100000000000001" customHeight="1"/>
    <row r="1820" s="85" customFormat="1" ht="20.100000000000001" customHeight="1"/>
    <row r="1821" s="85" customFormat="1" ht="20.100000000000001" customHeight="1"/>
    <row r="1822" s="85" customFormat="1" ht="20.100000000000001" customHeight="1"/>
    <row r="1823" s="85" customFormat="1" ht="20.100000000000001" customHeight="1"/>
    <row r="1824" s="85" customFormat="1" ht="20.100000000000001" customHeight="1"/>
    <row r="1825" s="85" customFormat="1" ht="20.100000000000001" customHeight="1"/>
    <row r="1826" s="85" customFormat="1" ht="20.100000000000001" customHeight="1"/>
    <row r="1827" s="85" customFormat="1" ht="20.100000000000001" customHeight="1"/>
    <row r="1828" s="85" customFormat="1" ht="20.100000000000001" customHeight="1"/>
    <row r="1829" s="85" customFormat="1" ht="20.100000000000001" customHeight="1"/>
    <row r="1830" s="85" customFormat="1" ht="20.100000000000001" customHeight="1"/>
    <row r="1831" s="85" customFormat="1" ht="20.100000000000001" customHeight="1"/>
    <row r="1832" s="85" customFormat="1" ht="20.100000000000001" customHeight="1"/>
    <row r="1833" s="85" customFormat="1" ht="20.100000000000001" customHeight="1"/>
    <row r="1834" s="85" customFormat="1" ht="20.100000000000001" customHeight="1"/>
    <row r="1835" s="85" customFormat="1" ht="20.100000000000001" customHeight="1"/>
    <row r="1836" s="85" customFormat="1" ht="20.100000000000001" customHeight="1"/>
    <row r="1837" s="85" customFormat="1" ht="20.100000000000001" customHeight="1"/>
    <row r="1838" s="85" customFormat="1" ht="20.100000000000001" customHeight="1"/>
    <row r="1839" s="85" customFormat="1" ht="20.100000000000001" customHeight="1"/>
    <row r="1840" s="85" customFormat="1" ht="20.100000000000001" customHeight="1"/>
    <row r="1841" s="85" customFormat="1" ht="20.100000000000001" customHeight="1"/>
    <row r="1842" s="85" customFormat="1" ht="20.100000000000001" customHeight="1"/>
    <row r="1843" s="85" customFormat="1" ht="20.100000000000001" customHeight="1"/>
    <row r="1844" s="85" customFormat="1" ht="20.100000000000001" customHeight="1"/>
    <row r="1845" s="85" customFormat="1" ht="20.100000000000001" customHeight="1"/>
    <row r="1846" s="85" customFormat="1" ht="20.100000000000001" customHeight="1"/>
    <row r="1847" s="85" customFormat="1" ht="20.100000000000001" customHeight="1"/>
    <row r="1848" s="85" customFormat="1" ht="20.100000000000001" customHeight="1"/>
    <row r="1849" s="85" customFormat="1" ht="20.100000000000001" customHeight="1"/>
    <row r="1850" s="85" customFormat="1" ht="20.100000000000001" customHeight="1"/>
    <row r="1851" s="85" customFormat="1" ht="20.100000000000001" customHeight="1"/>
    <row r="1852" s="85" customFormat="1" ht="20.100000000000001" customHeight="1"/>
    <row r="1853" s="85" customFormat="1" ht="20.100000000000001" customHeight="1"/>
    <row r="1854" s="85" customFormat="1" ht="20.100000000000001" customHeight="1"/>
    <row r="1855" s="85" customFormat="1" ht="20.100000000000001" customHeight="1"/>
    <row r="1856" s="85" customFormat="1" ht="20.100000000000001" customHeight="1"/>
    <row r="1857" s="85" customFormat="1" ht="20.100000000000001" customHeight="1"/>
    <row r="1858" s="85" customFormat="1" ht="20.100000000000001" customHeight="1"/>
    <row r="1859" s="85" customFormat="1" ht="20.100000000000001" customHeight="1"/>
    <row r="1860" s="85" customFormat="1" ht="20.100000000000001" customHeight="1"/>
    <row r="1861" s="85" customFormat="1" ht="20.100000000000001" customHeight="1"/>
    <row r="1862" s="85" customFormat="1" ht="20.100000000000001" customHeight="1"/>
    <row r="1863" s="85" customFormat="1" ht="20.100000000000001" customHeight="1"/>
    <row r="1864" s="85" customFormat="1" ht="20.100000000000001" customHeight="1"/>
    <row r="1865" s="85" customFormat="1" ht="20.100000000000001" customHeight="1"/>
    <row r="1866" s="85" customFormat="1" ht="20.100000000000001" customHeight="1"/>
    <row r="1867" s="85" customFormat="1" ht="20.100000000000001" customHeight="1"/>
    <row r="1868" s="85" customFormat="1" ht="20.100000000000001" customHeight="1"/>
    <row r="1869" s="85" customFormat="1" ht="20.100000000000001" customHeight="1"/>
    <row r="1870" s="85" customFormat="1" ht="20.100000000000001" customHeight="1"/>
    <row r="1871" s="85" customFormat="1" ht="20.100000000000001" customHeight="1"/>
    <row r="1872" s="85" customFormat="1" ht="20.100000000000001" customHeight="1"/>
    <row r="1873" s="85" customFormat="1" ht="20.100000000000001" customHeight="1"/>
    <row r="1874" s="85" customFormat="1" ht="20.100000000000001" customHeight="1"/>
    <row r="1875" s="85" customFormat="1" ht="20.100000000000001" customHeight="1"/>
    <row r="1876" s="85" customFormat="1" ht="20.100000000000001" customHeight="1"/>
    <row r="1877" s="85" customFormat="1" ht="20.100000000000001" customHeight="1"/>
    <row r="1878" s="85" customFormat="1" ht="20.100000000000001" customHeight="1"/>
    <row r="1879" s="85" customFormat="1" ht="20.100000000000001" customHeight="1"/>
    <row r="1880" s="85" customFormat="1" ht="20.100000000000001" customHeight="1"/>
    <row r="1881" s="85" customFormat="1" ht="20.100000000000001" customHeight="1"/>
    <row r="1882" s="85" customFormat="1" ht="20.100000000000001" customHeight="1"/>
    <row r="1883" s="85" customFormat="1" ht="20.100000000000001" customHeight="1"/>
    <row r="1884" s="85" customFormat="1" ht="20.100000000000001" customHeight="1"/>
    <row r="1885" s="85" customFormat="1" ht="20.100000000000001" customHeight="1"/>
    <row r="1886" s="85" customFormat="1" ht="20.100000000000001" customHeight="1"/>
    <row r="1887" s="85" customFormat="1" ht="20.100000000000001" customHeight="1"/>
    <row r="1888" s="85" customFormat="1" ht="20.100000000000001" customHeight="1"/>
    <row r="1889" s="85" customFormat="1" ht="20.100000000000001" customHeight="1"/>
    <row r="1890" s="85" customFormat="1" ht="20.100000000000001" customHeight="1"/>
    <row r="1891" s="85" customFormat="1" ht="20.100000000000001" customHeight="1"/>
    <row r="1892" s="85" customFormat="1" ht="20.100000000000001" customHeight="1"/>
    <row r="1893" s="85" customFormat="1" ht="20.100000000000001" customHeight="1"/>
    <row r="1894" s="85" customFormat="1" ht="20.100000000000001" customHeight="1"/>
    <row r="1895" s="85" customFormat="1" ht="20.100000000000001" customHeight="1"/>
    <row r="1896" s="85" customFormat="1" ht="20.100000000000001" customHeight="1"/>
    <row r="1897" s="85" customFormat="1" ht="20.100000000000001" customHeight="1"/>
    <row r="1898" s="85" customFormat="1" ht="20.100000000000001" customHeight="1"/>
    <row r="1899" s="85" customFormat="1" ht="20.100000000000001" customHeight="1"/>
    <row r="1900" s="85" customFormat="1" ht="20.100000000000001" customHeight="1"/>
    <row r="1901" s="85" customFormat="1" ht="20.100000000000001" customHeight="1"/>
    <row r="1902" s="85" customFormat="1" ht="20.100000000000001" customHeight="1"/>
    <row r="1903" s="85" customFormat="1" ht="20.100000000000001" customHeight="1"/>
    <row r="1904" s="85" customFormat="1" ht="20.100000000000001" customHeight="1"/>
    <row r="1905" s="85" customFormat="1" ht="20.100000000000001" customHeight="1"/>
    <row r="1906" s="85" customFormat="1" ht="20.100000000000001" customHeight="1"/>
    <row r="1907" s="85" customFormat="1" ht="20.100000000000001" customHeight="1"/>
    <row r="1908" s="85" customFormat="1" ht="20.100000000000001" customHeight="1"/>
    <row r="1909" s="85" customFormat="1" ht="20.100000000000001" customHeight="1"/>
    <row r="1910" s="85" customFormat="1" ht="20.100000000000001" customHeight="1"/>
    <row r="1911" s="85" customFormat="1" ht="20.100000000000001" customHeight="1"/>
    <row r="1912" s="85" customFormat="1" ht="20.100000000000001" customHeight="1"/>
    <row r="1913" s="85" customFormat="1" ht="20.100000000000001" customHeight="1"/>
    <row r="1914" s="85" customFormat="1" ht="20.100000000000001" customHeight="1"/>
    <row r="1915" s="85" customFormat="1" ht="20.100000000000001" customHeight="1"/>
    <row r="1916" s="85" customFormat="1" ht="20.100000000000001" customHeight="1"/>
    <row r="1917" s="85" customFormat="1" ht="20.100000000000001" customHeight="1"/>
    <row r="1918" s="85" customFormat="1" ht="20.100000000000001" customHeight="1"/>
    <row r="1919" s="85" customFormat="1" ht="20.100000000000001" customHeight="1"/>
    <row r="1920" s="85" customFormat="1" ht="20.100000000000001" customHeight="1"/>
    <row r="1921" s="85" customFormat="1" ht="20.100000000000001" customHeight="1"/>
    <row r="1922" s="85" customFormat="1" ht="20.100000000000001" customHeight="1"/>
    <row r="1923" s="85" customFormat="1" ht="20.100000000000001" customHeight="1"/>
    <row r="1924" s="85" customFormat="1" ht="20.100000000000001" customHeight="1"/>
    <row r="1925" s="85" customFormat="1" ht="20.100000000000001" customHeight="1"/>
    <row r="1926" s="85" customFormat="1" ht="20.100000000000001" customHeight="1"/>
    <row r="1927" s="85" customFormat="1" ht="20.100000000000001" customHeight="1"/>
    <row r="1928" s="85" customFormat="1" ht="20.100000000000001" customHeight="1"/>
    <row r="1929" s="85" customFormat="1" ht="20.100000000000001" customHeight="1"/>
    <row r="1930" s="85" customFormat="1" ht="20.100000000000001" customHeight="1"/>
    <row r="1931" s="85" customFormat="1" ht="20.100000000000001" customHeight="1"/>
    <row r="1932" s="85" customFormat="1" ht="20.100000000000001" customHeight="1"/>
    <row r="1933" s="85" customFormat="1" ht="20.100000000000001" customHeight="1"/>
    <row r="1934" s="85" customFormat="1" ht="20.100000000000001" customHeight="1"/>
    <row r="1935" s="85" customFormat="1" ht="20.100000000000001" customHeight="1"/>
    <row r="1936" s="85" customFormat="1" ht="20.100000000000001" customHeight="1"/>
    <row r="1937" s="85" customFormat="1" ht="20.100000000000001" customHeight="1"/>
    <row r="1938" s="85" customFormat="1" ht="20.100000000000001" customHeight="1"/>
    <row r="1939" s="85" customFormat="1" ht="20.100000000000001" customHeight="1"/>
    <row r="1940" s="85" customFormat="1" ht="20.100000000000001" customHeight="1"/>
    <row r="1941" s="85" customFormat="1" ht="20.100000000000001" customHeight="1"/>
    <row r="1942" s="85" customFormat="1" ht="20.100000000000001" customHeight="1"/>
    <row r="1943" s="85" customFormat="1" ht="20.100000000000001" customHeight="1"/>
    <row r="1944" s="85" customFormat="1" ht="20.100000000000001" customHeight="1"/>
    <row r="1945" s="85" customFormat="1" ht="20.100000000000001" customHeight="1"/>
    <row r="1946" s="85" customFormat="1" ht="20.100000000000001" customHeight="1"/>
    <row r="1947" s="85" customFormat="1" ht="20.100000000000001" customHeight="1"/>
    <row r="1948" s="85" customFormat="1" ht="20.100000000000001" customHeight="1"/>
    <row r="1949" s="85" customFormat="1" ht="20.100000000000001" customHeight="1"/>
    <row r="1950" s="85" customFormat="1" ht="20.100000000000001" customHeight="1"/>
    <row r="1951" s="85" customFormat="1" ht="20.100000000000001" customHeight="1"/>
    <row r="1952" s="85" customFormat="1" ht="20.100000000000001" customHeight="1"/>
    <row r="1953" s="85" customFormat="1" ht="20.100000000000001" customHeight="1"/>
    <row r="1954" s="85" customFormat="1" ht="20.100000000000001" customHeight="1"/>
    <row r="1955" s="85" customFormat="1" ht="20.100000000000001" customHeight="1"/>
    <row r="1956" s="85" customFormat="1" ht="20.100000000000001" customHeight="1"/>
    <row r="1957" s="85" customFormat="1" ht="20.100000000000001" customHeight="1"/>
    <row r="1958" s="85" customFormat="1" ht="20.100000000000001" customHeight="1"/>
    <row r="1959" s="85" customFormat="1" ht="20.100000000000001" customHeight="1"/>
    <row r="1960" s="85" customFormat="1" ht="20.100000000000001" customHeight="1"/>
    <row r="1961" s="85" customFormat="1" ht="20.100000000000001" customHeight="1"/>
    <row r="1962" s="85" customFormat="1" ht="20.100000000000001" customHeight="1"/>
    <row r="1963" s="85" customFormat="1" ht="20.100000000000001" customHeight="1"/>
    <row r="1964" s="85" customFormat="1" ht="20.100000000000001" customHeight="1"/>
    <row r="1965" s="85" customFormat="1" ht="20.100000000000001" customHeight="1"/>
    <row r="1966" s="85" customFormat="1" ht="20.100000000000001" customHeight="1"/>
    <row r="1967" s="85" customFormat="1" ht="20.100000000000001" customHeight="1"/>
    <row r="1968" s="85" customFormat="1" ht="20.100000000000001" customHeight="1"/>
    <row r="1969" s="85" customFormat="1" ht="20.100000000000001" customHeight="1"/>
    <row r="1970" s="85" customFormat="1" ht="20.100000000000001" customHeight="1"/>
    <row r="1971" s="85" customFormat="1" ht="20.100000000000001" customHeight="1"/>
    <row r="1972" s="85" customFormat="1" ht="20.100000000000001" customHeight="1"/>
    <row r="1973" s="85" customFormat="1" ht="20.100000000000001" customHeight="1"/>
    <row r="1974" s="85" customFormat="1" ht="20.100000000000001" customHeight="1"/>
    <row r="1975" s="85" customFormat="1" ht="20.100000000000001" customHeight="1"/>
    <row r="1976" s="85" customFormat="1" ht="20.100000000000001" customHeight="1"/>
    <row r="1977" s="85" customFormat="1" ht="20.100000000000001" customHeight="1"/>
    <row r="1978" s="85" customFormat="1" ht="20.100000000000001" customHeight="1"/>
    <row r="1979" s="85" customFormat="1" ht="20.100000000000001" customHeight="1"/>
    <row r="1980" s="85" customFormat="1" ht="20.100000000000001" customHeight="1"/>
    <row r="1981" s="85" customFormat="1" ht="20.100000000000001" customHeight="1"/>
    <row r="1982" s="85" customFormat="1" ht="20.100000000000001" customHeight="1"/>
    <row r="1983" s="85" customFormat="1" ht="20.100000000000001" customHeight="1"/>
    <row r="1984" s="85" customFormat="1" ht="20.100000000000001" customHeight="1"/>
    <row r="1985" s="85" customFormat="1" ht="20.100000000000001" customHeight="1"/>
    <row r="1986" s="85" customFormat="1" ht="20.100000000000001" customHeight="1"/>
    <row r="1987" s="85" customFormat="1" ht="20.100000000000001" customHeight="1"/>
    <row r="1988" s="85" customFormat="1" ht="20.100000000000001" customHeight="1"/>
    <row r="1989" s="85" customFormat="1" ht="20.100000000000001" customHeight="1"/>
    <row r="1990" s="85" customFormat="1" ht="20.100000000000001" customHeight="1"/>
    <row r="1991" s="85" customFormat="1" ht="20.100000000000001" customHeight="1"/>
    <row r="1992" s="85" customFormat="1" ht="20.100000000000001" customHeight="1"/>
    <row r="1993" s="85" customFormat="1" ht="20.100000000000001" customHeight="1"/>
    <row r="1994" s="85" customFormat="1" ht="20.100000000000001" customHeight="1"/>
    <row r="1995" s="85" customFormat="1" ht="20.100000000000001" customHeight="1"/>
    <row r="1996" s="85" customFormat="1" ht="20.100000000000001" customHeight="1"/>
    <row r="1997" s="85" customFormat="1" ht="20.100000000000001" customHeight="1"/>
    <row r="1998" s="85" customFormat="1" ht="20.100000000000001" customHeight="1"/>
    <row r="1999" s="85" customFormat="1" ht="20.100000000000001" customHeight="1"/>
    <row r="2000" s="85" customFormat="1" ht="20.100000000000001" customHeight="1"/>
    <row r="2001" s="85" customFormat="1" ht="20.100000000000001" customHeight="1"/>
    <row r="2002" s="85" customFormat="1" ht="20.100000000000001" customHeight="1"/>
    <row r="2003" s="85" customFormat="1" ht="20.100000000000001" customHeight="1"/>
    <row r="2004" s="85" customFormat="1" ht="20.100000000000001" customHeight="1"/>
    <row r="2005" s="85" customFormat="1" ht="20.100000000000001" customHeight="1"/>
    <row r="2006" s="85" customFormat="1" ht="20.100000000000001" customHeight="1"/>
    <row r="2007" s="85" customFormat="1" ht="20.100000000000001" customHeight="1"/>
    <row r="2008" s="85" customFormat="1" ht="20.100000000000001" customHeight="1"/>
    <row r="2009" s="85" customFormat="1" ht="20.100000000000001" customHeight="1"/>
    <row r="2010" s="85" customFormat="1" ht="20.100000000000001" customHeight="1"/>
    <row r="2011" s="85" customFormat="1" ht="20.100000000000001" customHeight="1"/>
    <row r="2012" s="85" customFormat="1" ht="20.100000000000001" customHeight="1"/>
    <row r="2013" s="85" customFormat="1" ht="20.100000000000001" customHeight="1"/>
    <row r="2014" s="85" customFormat="1" ht="20.100000000000001" customHeight="1"/>
    <row r="2015" s="85" customFormat="1" ht="20.100000000000001" customHeight="1"/>
    <row r="2016" s="85" customFormat="1" ht="20.100000000000001" customHeight="1"/>
    <row r="2017" s="85" customFormat="1" ht="20.100000000000001" customHeight="1"/>
    <row r="2018" s="85" customFormat="1" ht="20.100000000000001" customHeight="1"/>
    <row r="2019" s="85" customFormat="1" ht="20.100000000000001" customHeight="1"/>
    <row r="2020" s="85" customFormat="1" ht="20.100000000000001" customHeight="1"/>
    <row r="2021" s="85" customFormat="1" ht="20.100000000000001" customHeight="1"/>
    <row r="2022" s="85" customFormat="1" ht="20.100000000000001" customHeight="1"/>
    <row r="2023" s="85" customFormat="1" ht="20.100000000000001" customHeight="1"/>
    <row r="2024" s="85" customFormat="1" ht="20.100000000000001" customHeight="1"/>
    <row r="2025" s="85" customFormat="1" ht="20.100000000000001" customHeight="1"/>
    <row r="2026" s="85" customFormat="1" ht="20.100000000000001" customHeight="1"/>
    <row r="2027" s="85" customFormat="1" ht="20.100000000000001" customHeight="1"/>
    <row r="2028" s="85" customFormat="1" ht="20.100000000000001" customHeight="1"/>
    <row r="2029" s="85" customFormat="1" ht="20.100000000000001" customHeight="1"/>
    <row r="2030" s="85" customFormat="1" ht="20.100000000000001" customHeight="1"/>
    <row r="2031" s="85" customFormat="1" ht="20.100000000000001" customHeight="1"/>
    <row r="2032" s="85" customFormat="1" ht="20.100000000000001" customHeight="1"/>
    <row r="2033" s="85" customFormat="1" ht="20.100000000000001" customHeight="1"/>
    <row r="2034" s="85" customFormat="1" ht="20.100000000000001" customHeight="1"/>
    <row r="2035" s="85" customFormat="1" ht="20.100000000000001" customHeight="1"/>
    <row r="2036" s="85" customFormat="1" ht="20.100000000000001" customHeight="1"/>
    <row r="2037" s="85" customFormat="1" ht="20.100000000000001" customHeight="1"/>
    <row r="2038" s="85" customFormat="1" ht="20.100000000000001" customHeight="1"/>
    <row r="2039" s="85" customFormat="1" ht="20.100000000000001" customHeight="1"/>
    <row r="2040" s="85" customFormat="1" ht="20.100000000000001" customHeight="1"/>
    <row r="2041" s="85" customFormat="1" ht="20.100000000000001" customHeight="1"/>
    <row r="2042" s="85" customFormat="1" ht="20.100000000000001" customHeight="1"/>
    <row r="2043" s="85" customFormat="1" ht="20.100000000000001" customHeight="1"/>
    <row r="2044" s="85" customFormat="1" ht="20.100000000000001" customHeight="1"/>
    <row r="2045" s="85" customFormat="1" ht="20.100000000000001" customHeight="1"/>
    <row r="2046" s="85" customFormat="1" ht="20.100000000000001" customHeight="1"/>
    <row r="2047" s="85" customFormat="1" ht="20.100000000000001" customHeight="1"/>
    <row r="2048" s="85" customFormat="1" ht="20.100000000000001" customHeight="1"/>
    <row r="2049" s="85" customFormat="1" ht="20.100000000000001" customHeight="1"/>
    <row r="2050" s="85" customFormat="1" ht="20.100000000000001" customHeight="1"/>
    <row r="2051" s="85" customFormat="1" ht="20.100000000000001" customHeight="1"/>
    <row r="2052" s="85" customFormat="1" ht="20.100000000000001" customHeight="1"/>
    <row r="2053" s="85" customFormat="1" ht="20.100000000000001" customHeight="1"/>
    <row r="2054" s="85" customFormat="1" ht="20.100000000000001" customHeight="1"/>
    <row r="2055" s="85" customFormat="1" ht="20.100000000000001" customHeight="1"/>
    <row r="2056" s="85" customFormat="1" ht="20.100000000000001" customHeight="1"/>
    <row r="2057" s="85" customFormat="1" ht="20.100000000000001" customHeight="1"/>
    <row r="2058" s="85" customFormat="1" ht="20.100000000000001" customHeight="1"/>
    <row r="2059" s="85" customFormat="1" ht="20.100000000000001" customHeight="1"/>
    <row r="2060" s="85" customFormat="1" ht="20.100000000000001" customHeight="1"/>
    <row r="2061" s="85" customFormat="1" ht="20.100000000000001" customHeight="1"/>
    <row r="2062" s="85" customFormat="1" ht="20.100000000000001" customHeight="1"/>
    <row r="2063" s="85" customFormat="1" ht="20.100000000000001" customHeight="1"/>
    <row r="2064" s="85" customFormat="1" ht="20.100000000000001" customHeight="1"/>
    <row r="2065" s="85" customFormat="1" ht="20.100000000000001" customHeight="1"/>
    <row r="2066" s="85" customFormat="1" ht="20.100000000000001" customHeight="1"/>
    <row r="2067" s="85" customFormat="1" ht="20.100000000000001" customHeight="1"/>
    <row r="2068" s="85" customFormat="1" ht="20.100000000000001" customHeight="1"/>
    <row r="2069" s="85" customFormat="1" ht="20.100000000000001" customHeight="1"/>
    <row r="2070" s="85" customFormat="1" ht="20.100000000000001" customHeight="1"/>
    <row r="2071" s="85" customFormat="1" ht="20.100000000000001" customHeight="1"/>
    <row r="2072" s="85" customFormat="1" ht="20.100000000000001" customHeight="1"/>
    <row r="2073" s="85" customFormat="1" ht="20.100000000000001" customHeight="1"/>
    <row r="2074" s="85" customFormat="1" ht="20.100000000000001" customHeight="1"/>
    <row r="2075" s="85" customFormat="1" ht="20.100000000000001" customHeight="1"/>
    <row r="2076" s="85" customFormat="1" ht="20.100000000000001" customHeight="1"/>
    <row r="2077" s="85" customFormat="1" ht="20.100000000000001" customHeight="1"/>
    <row r="2078" s="85" customFormat="1" ht="20.100000000000001" customHeight="1"/>
    <row r="2079" s="85" customFormat="1" ht="20.100000000000001" customHeight="1"/>
    <row r="2080" s="85" customFormat="1" ht="20.100000000000001" customHeight="1"/>
    <row r="2081" s="85" customFormat="1" ht="20.100000000000001" customHeight="1"/>
    <row r="2082" s="85" customFormat="1" ht="20.100000000000001" customHeight="1"/>
    <row r="2083" s="85" customFormat="1" ht="20.100000000000001" customHeight="1"/>
    <row r="2084" s="85" customFormat="1" ht="20.100000000000001" customHeight="1"/>
    <row r="2085" s="85" customFormat="1" ht="20.100000000000001" customHeight="1"/>
    <row r="2086" s="85" customFormat="1" ht="20.100000000000001" customHeight="1"/>
    <row r="2087" s="85" customFormat="1" ht="20.100000000000001" customHeight="1"/>
    <row r="2088" s="85" customFormat="1" ht="20.100000000000001" customHeight="1"/>
    <row r="2089" s="85" customFormat="1" ht="20.100000000000001" customHeight="1"/>
    <row r="2090" s="85" customFormat="1" ht="20.100000000000001" customHeight="1"/>
    <row r="2091" s="85" customFormat="1" ht="20.100000000000001" customHeight="1"/>
    <row r="2092" s="85" customFormat="1" ht="20.100000000000001" customHeight="1"/>
    <row r="2093" s="85" customFormat="1" ht="20.100000000000001" customHeight="1"/>
    <row r="2094" s="85" customFormat="1" ht="20.100000000000001" customHeight="1"/>
    <row r="2095" s="85" customFormat="1" ht="20.100000000000001" customHeight="1"/>
    <row r="2096" s="85" customFormat="1" ht="20.100000000000001" customHeight="1"/>
    <row r="2097" s="85" customFormat="1" ht="20.100000000000001" customHeight="1"/>
    <row r="2098" s="85" customFormat="1" ht="20.100000000000001" customHeight="1"/>
    <row r="2099" s="85" customFormat="1" ht="20.100000000000001" customHeight="1"/>
    <row r="2100" s="85" customFormat="1" ht="20.100000000000001" customHeight="1"/>
    <row r="2101" s="85" customFormat="1" ht="20.100000000000001" customHeight="1"/>
    <row r="2102" s="85" customFormat="1" ht="20.100000000000001" customHeight="1"/>
    <row r="2103" s="85" customFormat="1" ht="20.100000000000001" customHeight="1"/>
    <row r="2104" s="85" customFormat="1" ht="20.100000000000001" customHeight="1"/>
    <row r="2105" s="85" customFormat="1" ht="20.100000000000001" customHeight="1"/>
    <row r="2106" s="85" customFormat="1" ht="20.100000000000001" customHeight="1"/>
    <row r="2107" s="85" customFormat="1" ht="20.100000000000001" customHeight="1"/>
    <row r="2108" s="85" customFormat="1" ht="20.100000000000001" customHeight="1"/>
    <row r="2109" s="85" customFormat="1" ht="20.100000000000001" customHeight="1"/>
    <row r="2110" s="85" customFormat="1" ht="20.100000000000001" customHeight="1"/>
    <row r="2111" s="85" customFormat="1" ht="20.100000000000001" customHeight="1"/>
    <row r="2112" s="85" customFormat="1" ht="20.100000000000001" customHeight="1"/>
    <row r="2113" s="85" customFormat="1" ht="20.100000000000001" customHeight="1"/>
    <row r="2114" s="85" customFormat="1" ht="20.100000000000001" customHeight="1"/>
    <row r="2115" s="85" customFormat="1" ht="20.100000000000001" customHeight="1"/>
    <row r="2116" s="85" customFormat="1" ht="20.100000000000001" customHeight="1"/>
    <row r="2117" s="85" customFormat="1" ht="20.100000000000001" customHeight="1"/>
    <row r="2118" s="85" customFormat="1" ht="20.100000000000001" customHeight="1"/>
    <row r="2119" s="85" customFormat="1" ht="20.100000000000001" customHeight="1"/>
    <row r="2120" s="85" customFormat="1" ht="20.100000000000001" customHeight="1"/>
    <row r="2121" s="85" customFormat="1" ht="20.100000000000001" customHeight="1"/>
    <row r="2122" s="85" customFormat="1" ht="20.100000000000001" customHeight="1"/>
    <row r="2123" s="85" customFormat="1" ht="20.100000000000001" customHeight="1"/>
    <row r="2124" s="85" customFormat="1" ht="20.100000000000001" customHeight="1"/>
    <row r="2125" s="85" customFormat="1" ht="20.100000000000001" customHeight="1"/>
    <row r="2126" s="85" customFormat="1" ht="20.100000000000001" customHeight="1"/>
    <row r="2127" s="85" customFormat="1" ht="20.100000000000001" customHeight="1"/>
    <row r="2128" s="85" customFormat="1" ht="20.100000000000001" customHeight="1"/>
    <row r="2129" s="85" customFormat="1" ht="20.100000000000001" customHeight="1"/>
    <row r="2130" s="85" customFormat="1" ht="20.100000000000001" customHeight="1"/>
    <row r="2131" s="85" customFormat="1" ht="20.100000000000001" customHeight="1"/>
    <row r="2132" s="85" customFormat="1" ht="20.100000000000001" customHeight="1"/>
    <row r="2133" s="85" customFormat="1" ht="20.100000000000001" customHeight="1"/>
    <row r="2134" s="85" customFormat="1" ht="20.100000000000001" customHeight="1"/>
    <row r="2135" s="85" customFormat="1" ht="20.100000000000001" customHeight="1"/>
    <row r="2136" s="85" customFormat="1" ht="20.100000000000001" customHeight="1"/>
    <row r="2137" s="85" customFormat="1" ht="20.100000000000001" customHeight="1"/>
    <row r="2138" s="85" customFormat="1" ht="20.100000000000001" customHeight="1"/>
    <row r="2139" s="85" customFormat="1" ht="20.100000000000001" customHeight="1"/>
    <row r="2140" s="85" customFormat="1" ht="20.100000000000001" customHeight="1"/>
    <row r="2141" s="85" customFormat="1" ht="20.100000000000001" customHeight="1"/>
    <row r="2142" s="85" customFormat="1" ht="20.100000000000001" customHeight="1"/>
    <row r="2143" s="85" customFormat="1" ht="20.100000000000001" customHeight="1"/>
    <row r="2144" s="85" customFormat="1" ht="20.100000000000001" customHeight="1"/>
    <row r="2145" s="85" customFormat="1" ht="20.100000000000001" customHeight="1"/>
    <row r="2146" s="85" customFormat="1" ht="20.100000000000001" customHeight="1"/>
    <row r="2147" s="85" customFormat="1" ht="20.100000000000001" customHeight="1"/>
    <row r="2148" s="85" customFormat="1" ht="20.100000000000001" customHeight="1"/>
    <row r="2149" s="85" customFormat="1" ht="20.100000000000001" customHeight="1"/>
    <row r="2150" s="85" customFormat="1" ht="20.100000000000001" customHeight="1"/>
    <row r="2151" s="85" customFormat="1" ht="20.100000000000001" customHeight="1"/>
    <row r="2152" s="85" customFormat="1" ht="20.100000000000001" customHeight="1"/>
    <row r="2153" s="85" customFormat="1" ht="20.100000000000001" customHeight="1"/>
    <row r="2154" s="85" customFormat="1" ht="20.100000000000001" customHeight="1"/>
    <row r="2155" s="85" customFormat="1" ht="20.100000000000001" customHeight="1"/>
    <row r="2156" s="85" customFormat="1" ht="20.100000000000001" customHeight="1"/>
    <row r="2157" s="85" customFormat="1" ht="20.100000000000001" customHeight="1"/>
    <row r="2158" s="85" customFormat="1" ht="20.100000000000001" customHeight="1"/>
    <row r="2159" s="85" customFormat="1" ht="20.100000000000001" customHeight="1"/>
    <row r="2160" s="85" customFormat="1" ht="20.100000000000001" customHeight="1"/>
    <row r="2161" s="85" customFormat="1" ht="20.100000000000001" customHeight="1"/>
    <row r="2162" s="85" customFormat="1" ht="20.100000000000001" customHeight="1"/>
    <row r="2163" s="85" customFormat="1" ht="20.100000000000001" customHeight="1"/>
    <row r="2164" s="85" customFormat="1" ht="20.100000000000001" customHeight="1"/>
    <row r="2165" s="85" customFormat="1" ht="20.100000000000001" customHeight="1"/>
    <row r="2166" s="85" customFormat="1" ht="20.100000000000001" customHeight="1"/>
    <row r="2167" s="85" customFormat="1" ht="20.100000000000001" customHeight="1"/>
    <row r="2168" s="85" customFormat="1" ht="20.100000000000001" customHeight="1"/>
    <row r="2169" s="85" customFormat="1" ht="20.100000000000001" customHeight="1"/>
    <row r="2170" s="85" customFormat="1" ht="20.100000000000001" customHeight="1"/>
    <row r="2171" s="85" customFormat="1" ht="20.100000000000001" customHeight="1"/>
    <row r="2172" s="85" customFormat="1" ht="20.100000000000001" customHeight="1"/>
    <row r="2173" s="85" customFormat="1" ht="20.100000000000001" customHeight="1"/>
    <row r="2174" s="85" customFormat="1" ht="20.100000000000001" customHeight="1"/>
    <row r="2175" s="85" customFormat="1" ht="20.100000000000001" customHeight="1"/>
    <row r="2176" s="85" customFormat="1" ht="20.100000000000001" customHeight="1"/>
    <row r="2177" s="85" customFormat="1" ht="20.100000000000001" customHeight="1"/>
  </sheetData>
  <autoFilter ref="A2:E628"/>
  <conditionalFormatting sqref="E4:E48">
    <cfRule type="cellIs" dxfId="12" priority="12" operator="greaterThan">
      <formula>0</formula>
    </cfRule>
  </conditionalFormatting>
  <conditionalFormatting sqref="E61:E105">
    <cfRule type="cellIs" dxfId="11" priority="11" operator="greaterThan">
      <formula>0</formula>
    </cfRule>
  </conditionalFormatting>
  <conditionalFormatting sqref="E118:E162">
    <cfRule type="cellIs" dxfId="10" priority="10" operator="greaterThan">
      <formula>0</formula>
    </cfRule>
  </conditionalFormatting>
  <conditionalFormatting sqref="E175:E219">
    <cfRule type="cellIs" dxfId="9" priority="9" operator="greaterThan">
      <formula>0</formula>
    </cfRule>
  </conditionalFormatting>
  <conditionalFormatting sqref="E232:E276">
    <cfRule type="cellIs" dxfId="8" priority="7" operator="greaterThan">
      <formula>0</formula>
    </cfRule>
  </conditionalFormatting>
  <conditionalFormatting sqref="E289:E333">
    <cfRule type="cellIs" dxfId="7" priority="6" operator="greaterThan">
      <formula>0</formula>
    </cfRule>
  </conditionalFormatting>
  <conditionalFormatting sqref="E346:E390">
    <cfRule type="cellIs" dxfId="6" priority="5" operator="greaterThan">
      <formula>0</formula>
    </cfRule>
  </conditionalFormatting>
  <conditionalFormatting sqref="E403:E447">
    <cfRule type="cellIs" dxfId="5" priority="4" operator="greaterThan">
      <formula>0</formula>
    </cfRule>
  </conditionalFormatting>
  <conditionalFormatting sqref="E460:E504">
    <cfRule type="cellIs" dxfId="4" priority="3" operator="greaterThan">
      <formula>0</formula>
    </cfRule>
  </conditionalFormatting>
  <conditionalFormatting sqref="E517:E561">
    <cfRule type="cellIs" dxfId="3" priority="2" operator="greaterThan">
      <formula>0</formula>
    </cfRule>
  </conditionalFormatting>
  <conditionalFormatting sqref="E574:E618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43"/>
  <sheetViews>
    <sheetView zoomScale="80" zoomScaleNormal="80" workbookViewId="0">
      <pane ySplit="1" topLeftCell="A1594" activePane="bottomLeft" state="frozen"/>
      <selection pane="bottomLeft" activeCell="E1613" sqref="E1613"/>
    </sheetView>
  </sheetViews>
  <sheetFormatPr defaultColWidth="9.140625" defaultRowHeight="18"/>
  <cols>
    <col min="1" max="1" width="4.7109375" style="107" customWidth="1"/>
    <col min="2" max="2" width="26.42578125" style="113" bestFit="1" customWidth="1"/>
    <col min="3" max="3" width="7" style="107" hidden="1" customWidth="1"/>
    <col min="4" max="4" width="10.28515625" style="107" customWidth="1"/>
    <col min="5" max="5" width="7.28515625" style="107" customWidth="1"/>
    <col min="6" max="6" width="8.85546875" style="107" customWidth="1"/>
    <col min="7" max="7" width="1.42578125" style="107" customWidth="1"/>
    <col min="8" max="8" width="25.140625" style="107" bestFit="1" customWidth="1"/>
    <col min="9" max="9" width="8.85546875" style="107" bestFit="1" customWidth="1"/>
    <col min="10" max="11" width="9.140625" style="107" customWidth="1"/>
    <col min="12" max="12" width="9.140625" style="107"/>
    <col min="13" max="13" width="26.42578125" style="107" bestFit="1" customWidth="1"/>
    <col min="14" max="14" width="9.140625" style="107" hidden="1" customWidth="1"/>
    <col min="15" max="17" width="9.140625" style="107"/>
    <col min="18" max="18" width="1.5703125" style="107" customWidth="1"/>
    <col min="19" max="19" width="23.85546875" style="107" customWidth="1"/>
    <col min="20" max="22" width="9.140625" style="107"/>
    <col min="23" max="23" width="26.42578125" style="107" bestFit="1" customWidth="1"/>
    <col min="24" max="24" width="9.140625" style="107" hidden="1" customWidth="1"/>
    <col min="25" max="27" width="9.140625" style="107"/>
    <col min="28" max="28" width="1.28515625" style="107" customWidth="1"/>
    <col min="29" max="29" width="25.42578125" style="107" customWidth="1"/>
    <col min="30" max="32" width="9.140625" style="107"/>
    <col min="33" max="33" width="25.7109375" style="107" bestFit="1" customWidth="1"/>
    <col min="34" max="34" width="9.140625" style="107" customWidth="1"/>
    <col min="35" max="37" width="9.140625" style="107"/>
    <col min="38" max="38" width="1.28515625" style="107" customWidth="1"/>
    <col min="39" max="39" width="25.42578125" style="107" customWidth="1"/>
    <col min="40" max="16384" width="9.140625" style="107"/>
  </cols>
  <sheetData>
    <row r="1" spans="1:41" s="124" customFormat="1" ht="19.5">
      <c r="B1" s="229" t="s">
        <v>232</v>
      </c>
      <c r="C1" s="229"/>
      <c r="D1" s="229"/>
      <c r="E1" s="229"/>
      <c r="F1" s="229"/>
      <c r="G1" s="229"/>
      <c r="H1" s="229"/>
      <c r="I1" s="229"/>
      <c r="M1" s="234" t="s">
        <v>234</v>
      </c>
      <c r="N1" s="234"/>
      <c r="O1" s="234"/>
      <c r="P1" s="234"/>
      <c r="Q1" s="234"/>
      <c r="R1" s="234"/>
      <c r="S1" s="234"/>
      <c r="T1" s="234"/>
      <c r="W1" s="229" t="s">
        <v>235</v>
      </c>
      <c r="X1" s="229"/>
      <c r="Y1" s="229"/>
      <c r="Z1" s="229"/>
      <c r="AA1" s="229"/>
      <c r="AB1" s="229"/>
      <c r="AC1" s="229"/>
      <c r="AD1" s="229"/>
      <c r="AG1" s="229" t="s">
        <v>232</v>
      </c>
      <c r="AH1" s="229"/>
      <c r="AI1" s="229"/>
      <c r="AJ1" s="229"/>
      <c r="AK1" s="229"/>
      <c r="AL1" s="229"/>
      <c r="AM1" s="229"/>
      <c r="AN1" s="229"/>
    </row>
    <row r="2" spans="1:41" ht="34.5" customHeight="1">
      <c r="M2" s="124"/>
      <c r="N2" s="124"/>
      <c r="O2" s="124"/>
      <c r="P2" s="124"/>
      <c r="Q2" s="124"/>
      <c r="R2" s="124"/>
      <c r="S2" s="124"/>
      <c r="T2" s="124"/>
      <c r="W2" s="113"/>
      <c r="X2" s="124"/>
      <c r="Y2" s="124"/>
      <c r="Z2" s="124"/>
      <c r="AA2" s="124"/>
      <c r="AB2" s="124"/>
      <c r="AC2" s="124"/>
      <c r="AD2" s="124"/>
    </row>
    <row r="3" spans="1:41" ht="14.25" customHeight="1">
      <c r="A3" s="107">
        <v>1</v>
      </c>
      <c r="B3" s="109" t="s">
        <v>246</v>
      </c>
      <c r="C3" s="95" t="s">
        <v>197</v>
      </c>
      <c r="D3" s="95" t="s">
        <v>198</v>
      </c>
      <c r="E3" s="117"/>
      <c r="F3" s="117" t="s">
        <v>245</v>
      </c>
      <c r="H3" s="125">
        <v>79733697</v>
      </c>
      <c r="M3" s="109"/>
      <c r="N3" s="228" t="s">
        <v>233</v>
      </c>
      <c r="O3" s="228"/>
      <c r="P3" s="228"/>
      <c r="Q3" s="117"/>
      <c r="R3" s="124"/>
      <c r="S3" s="124"/>
      <c r="T3" s="124"/>
      <c r="W3" s="109"/>
      <c r="X3" s="95" t="s">
        <v>197</v>
      </c>
      <c r="Y3" s="233" t="s">
        <v>198</v>
      </c>
      <c r="Z3" s="233"/>
      <c r="AA3" s="117"/>
      <c r="AB3" s="124"/>
      <c r="AC3" s="124"/>
      <c r="AD3" s="124"/>
      <c r="AG3" s="109"/>
      <c r="AH3" s="95" t="s">
        <v>197</v>
      </c>
      <c r="AI3" s="95" t="s">
        <v>198</v>
      </c>
      <c r="AJ3" s="96"/>
      <c r="AK3" s="117"/>
      <c r="AL3" s="159"/>
      <c r="AM3" s="159"/>
      <c r="AN3" s="159"/>
    </row>
    <row r="4" spans="1:41" s="104" customFormat="1" ht="81.75" customHeight="1">
      <c r="B4" s="110" t="s">
        <v>199</v>
      </c>
      <c r="C4" s="16" t="s">
        <v>59</v>
      </c>
      <c r="D4" s="16" t="s">
        <v>60</v>
      </c>
      <c r="E4" s="116" t="s">
        <v>228</v>
      </c>
      <c r="F4" s="116" t="s">
        <v>225</v>
      </c>
      <c r="M4" s="110" t="s">
        <v>199</v>
      </c>
      <c r="N4" s="98" t="s">
        <v>59</v>
      </c>
      <c r="O4" s="98" t="s">
        <v>60</v>
      </c>
      <c r="P4" s="116" t="s">
        <v>228</v>
      </c>
      <c r="Q4" s="116" t="s">
        <v>225</v>
      </c>
      <c r="W4" s="110" t="s">
        <v>199</v>
      </c>
      <c r="X4" s="16" t="s">
        <v>59</v>
      </c>
      <c r="Y4" s="16" t="s">
        <v>60</v>
      </c>
      <c r="Z4" s="116" t="s">
        <v>228</v>
      </c>
      <c r="AA4" s="116" t="s">
        <v>225</v>
      </c>
      <c r="AG4" s="110" t="s">
        <v>199</v>
      </c>
      <c r="AH4" s="16" t="s">
        <v>59</v>
      </c>
      <c r="AI4" s="16" t="s">
        <v>60</v>
      </c>
      <c r="AJ4" s="116" t="s">
        <v>228</v>
      </c>
      <c r="AK4" s="116" t="s">
        <v>225</v>
      </c>
    </row>
    <row r="5" spans="1:41" ht="20.100000000000001" customHeight="1">
      <c r="B5" s="129" t="s">
        <v>25</v>
      </c>
      <c r="C5" s="100"/>
      <c r="D5" s="131">
        <v>34</v>
      </c>
      <c r="E5" s="102"/>
      <c r="F5" s="102"/>
      <c r="H5" s="227" t="s">
        <v>226</v>
      </c>
      <c r="I5" s="227"/>
      <c r="M5" s="129" t="s">
        <v>25</v>
      </c>
      <c r="N5" s="100"/>
      <c r="O5" s="136">
        <v>34</v>
      </c>
      <c r="P5" s="102"/>
      <c r="Q5" s="102"/>
      <c r="R5" s="124"/>
      <c r="S5" s="227" t="s">
        <v>226</v>
      </c>
      <c r="T5" s="227"/>
      <c r="W5" s="111" t="str">
        <f>[1]B2!$G$6</f>
        <v xml:space="preserve">زبان 1 </v>
      </c>
      <c r="X5" s="100">
        <f>Y5/17</f>
        <v>6</v>
      </c>
      <c r="Y5" s="166">
        <f>[1]B2!$J$6</f>
        <v>102</v>
      </c>
      <c r="Z5" s="102"/>
      <c r="AA5" s="102"/>
      <c r="AB5" s="159"/>
      <c r="AC5" s="227" t="s">
        <v>226</v>
      </c>
      <c r="AD5" s="227"/>
      <c r="AG5" s="129" t="s">
        <v>25</v>
      </c>
      <c r="AH5" s="100"/>
      <c r="AI5" s="131">
        <v>34</v>
      </c>
      <c r="AJ5" s="102"/>
      <c r="AK5" s="102"/>
      <c r="AL5" s="159"/>
      <c r="AM5" s="227" t="s">
        <v>226</v>
      </c>
      <c r="AN5" s="227"/>
      <c r="AO5" s="167"/>
    </row>
    <row r="6" spans="1:41" ht="20.100000000000001" customHeight="1">
      <c r="B6" s="129" t="s">
        <v>24</v>
      </c>
      <c r="C6" s="100"/>
      <c r="D6" s="132">
        <v>51</v>
      </c>
      <c r="E6" s="102">
        <v>1</v>
      </c>
      <c r="F6" s="102">
        <v>1</v>
      </c>
      <c r="H6" s="112" t="s">
        <v>201</v>
      </c>
      <c r="I6" s="128">
        <f>SUM(F5:F26)</f>
        <v>3</v>
      </c>
      <c r="M6" s="129" t="s">
        <v>14</v>
      </c>
      <c r="N6" s="100"/>
      <c r="O6" s="137">
        <v>34</v>
      </c>
      <c r="P6" s="102"/>
      <c r="Q6" s="102"/>
      <c r="R6" s="124"/>
      <c r="S6" s="112" t="s">
        <v>201</v>
      </c>
      <c r="T6" s="128">
        <f>SUM(Q5:Q22)</f>
        <v>0</v>
      </c>
      <c r="W6" s="111" t="str">
        <f>[1]B2!$G$7</f>
        <v>ریاضی</v>
      </c>
      <c r="X6" s="100">
        <f t="shared" ref="X6:X40" si="0">Y6/17</f>
        <v>4</v>
      </c>
      <c r="Y6" s="166">
        <f>[1]B2!$J$7</f>
        <v>68</v>
      </c>
      <c r="Z6" s="102"/>
      <c r="AA6" s="102"/>
      <c r="AB6" s="159"/>
      <c r="AC6" s="112" t="s">
        <v>201</v>
      </c>
      <c r="AD6" s="159">
        <f>SUM(AA5:AA42)</f>
        <v>0</v>
      </c>
      <c r="AG6" s="129" t="s">
        <v>24</v>
      </c>
      <c r="AH6" s="100"/>
      <c r="AI6" s="132">
        <v>51</v>
      </c>
      <c r="AJ6" s="102"/>
      <c r="AK6" s="102"/>
      <c r="AL6" s="159"/>
      <c r="AM6" s="112" t="s">
        <v>201</v>
      </c>
      <c r="AN6" s="161">
        <f>SUM(AK5:AK26)</f>
        <v>0</v>
      </c>
    </row>
    <row r="7" spans="1:41" ht="20.100000000000001" customHeight="1">
      <c r="B7" s="129" t="s">
        <v>11</v>
      </c>
      <c r="C7" s="100"/>
      <c r="D7" s="131">
        <v>34</v>
      </c>
      <c r="E7" s="102"/>
      <c r="F7" s="102"/>
      <c r="H7" s="113" t="s">
        <v>202</v>
      </c>
      <c r="I7" s="125">
        <f>SUMPRODUCT(D5:D26,F5:F26)</f>
        <v>119</v>
      </c>
      <c r="M7" s="129" t="s">
        <v>9</v>
      </c>
      <c r="N7" s="100"/>
      <c r="O7" s="137">
        <v>34</v>
      </c>
      <c r="P7" s="102"/>
      <c r="Q7" s="102"/>
      <c r="R7" s="124"/>
      <c r="S7" s="113" t="s">
        <v>202</v>
      </c>
      <c r="T7" s="125">
        <f>SUMPRODUCT(O5:O22,Q5:Q22)</f>
        <v>0</v>
      </c>
      <c r="W7" s="111" t="str">
        <f>[1]B2!$G$8</f>
        <v>فیزیک</v>
      </c>
      <c r="X7" s="100">
        <f t="shared" si="0"/>
        <v>4</v>
      </c>
      <c r="Y7" s="166">
        <f>[1]B2!$J$8</f>
        <v>68</v>
      </c>
      <c r="Z7" s="102"/>
      <c r="AA7" s="102"/>
      <c r="AB7" s="159"/>
      <c r="AC7" s="113" t="s">
        <v>202</v>
      </c>
      <c r="AD7" s="159">
        <f>SUMPRODUCT(Y5:Y42,AA5:AA42)</f>
        <v>0</v>
      </c>
      <c r="AG7" s="129" t="s">
        <v>11</v>
      </c>
      <c r="AH7" s="100"/>
      <c r="AI7" s="131">
        <v>34</v>
      </c>
      <c r="AJ7" s="102"/>
      <c r="AK7" s="102"/>
      <c r="AL7" s="159"/>
      <c r="AM7" s="113" t="s">
        <v>202</v>
      </c>
      <c r="AN7" s="159">
        <f>SUMPRODUCT(AI5:AI26,AK5:AK26)</f>
        <v>0</v>
      </c>
    </row>
    <row r="8" spans="1:41" ht="20.100000000000001" customHeight="1">
      <c r="B8" s="129" t="s">
        <v>160</v>
      </c>
      <c r="C8" s="100"/>
      <c r="D8" s="132">
        <v>102</v>
      </c>
      <c r="E8" s="102"/>
      <c r="F8" s="102"/>
      <c r="H8" s="113" t="s">
        <v>203</v>
      </c>
      <c r="I8" s="125">
        <f>SUM(D5:D26)</f>
        <v>935</v>
      </c>
      <c r="M8" s="129" t="s">
        <v>13</v>
      </c>
      <c r="N8" s="100"/>
      <c r="O8" s="137">
        <v>34</v>
      </c>
      <c r="P8" s="102"/>
      <c r="Q8" s="102"/>
      <c r="R8" s="124"/>
      <c r="S8" s="113" t="s">
        <v>203</v>
      </c>
      <c r="T8" s="125">
        <f>SUM(O5:O22)</f>
        <v>714</v>
      </c>
      <c r="W8" s="111" t="str">
        <f>[1]B2!$G$9</f>
        <v>مبانی الکتریسیته و مدارهای DC</v>
      </c>
      <c r="X8" s="100">
        <f t="shared" si="0"/>
        <v>4</v>
      </c>
      <c r="Y8" s="99">
        <f>[1]B2!$J$9</f>
        <v>68</v>
      </c>
      <c r="Z8" s="102"/>
      <c r="AA8" s="102"/>
      <c r="AB8" s="159"/>
      <c r="AC8" s="113" t="s">
        <v>203</v>
      </c>
      <c r="AD8" s="159">
        <f>SUM(Y5:Y42)</f>
        <v>2681</v>
      </c>
      <c r="AG8" s="129" t="s">
        <v>160</v>
      </c>
      <c r="AH8" s="100"/>
      <c r="AI8" s="132">
        <v>102</v>
      </c>
      <c r="AJ8" s="102"/>
      <c r="AK8" s="102"/>
      <c r="AL8" s="159"/>
      <c r="AM8" s="113" t="s">
        <v>203</v>
      </c>
      <c r="AN8" s="159">
        <f>SUM(AI5:AI26)</f>
        <v>935</v>
      </c>
    </row>
    <row r="9" spans="1:41" ht="20.100000000000001" customHeight="1">
      <c r="B9" s="129" t="s">
        <v>14</v>
      </c>
      <c r="C9" s="100"/>
      <c r="D9" s="131">
        <v>34</v>
      </c>
      <c r="E9" s="102"/>
      <c r="F9" s="102"/>
      <c r="H9" s="113" t="s">
        <v>204</v>
      </c>
      <c r="I9" s="125">
        <f>I8-I7</f>
        <v>816</v>
      </c>
      <c r="M9" s="129" t="s">
        <v>158</v>
      </c>
      <c r="N9" s="100"/>
      <c r="O9" s="137">
        <v>34</v>
      </c>
      <c r="P9" s="102"/>
      <c r="Q9" s="102"/>
      <c r="R9" s="124"/>
      <c r="S9" s="113" t="s">
        <v>204</v>
      </c>
      <c r="T9" s="125">
        <f>T8-T7</f>
        <v>714</v>
      </c>
      <c r="W9" s="111" t="str">
        <f>[1]B2!$G$10</f>
        <v>علم مواد</v>
      </c>
      <c r="X9" s="100">
        <f t="shared" si="0"/>
        <v>4</v>
      </c>
      <c r="Y9" s="99">
        <f>[1]B2!$J$10</f>
        <v>68</v>
      </c>
      <c r="Z9" s="102"/>
      <c r="AA9" s="102"/>
      <c r="AB9" s="159"/>
      <c r="AC9" s="113" t="s">
        <v>204</v>
      </c>
      <c r="AD9" s="159">
        <f>AD8-AD7</f>
        <v>2681</v>
      </c>
      <c r="AG9" s="129" t="s">
        <v>14</v>
      </c>
      <c r="AH9" s="100"/>
      <c r="AI9" s="131">
        <v>34</v>
      </c>
      <c r="AJ9" s="102"/>
      <c r="AK9" s="102"/>
      <c r="AL9" s="159"/>
      <c r="AM9" s="113" t="s">
        <v>204</v>
      </c>
      <c r="AN9" s="159">
        <f>AN8-AN7</f>
        <v>935</v>
      </c>
    </row>
    <row r="10" spans="1:41" ht="20.100000000000001" customHeight="1">
      <c r="B10" s="129" t="s">
        <v>9</v>
      </c>
      <c r="C10" s="100"/>
      <c r="D10" s="132">
        <v>34</v>
      </c>
      <c r="E10" s="102">
        <v>1</v>
      </c>
      <c r="F10" s="102">
        <v>1</v>
      </c>
      <c r="M10" s="129" t="s">
        <v>153</v>
      </c>
      <c r="N10" s="100"/>
      <c r="O10" s="136">
        <v>34</v>
      </c>
      <c r="P10" s="102"/>
      <c r="Q10" s="102"/>
      <c r="R10" s="124"/>
      <c r="S10" s="113"/>
      <c r="T10" s="124"/>
      <c r="W10" s="111" t="str">
        <f>[1]B2!$G$11</f>
        <v>نقشه کشی صنعتی</v>
      </c>
      <c r="X10" s="100">
        <f t="shared" si="0"/>
        <v>4</v>
      </c>
      <c r="Y10" s="166">
        <f>[1]B2!$J$11</f>
        <v>68</v>
      </c>
      <c r="Z10" s="102"/>
      <c r="AA10" s="102"/>
      <c r="AB10" s="159"/>
      <c r="AC10" s="232"/>
      <c r="AD10" s="232"/>
      <c r="AG10" s="129" t="s">
        <v>9</v>
      </c>
      <c r="AH10" s="100"/>
      <c r="AI10" s="132">
        <v>34</v>
      </c>
      <c r="AJ10" s="102"/>
      <c r="AK10" s="102"/>
      <c r="AL10" s="159"/>
      <c r="AM10" s="159"/>
      <c r="AN10" s="159"/>
    </row>
    <row r="11" spans="1:41" ht="20.100000000000001" customHeight="1">
      <c r="B11" s="129" t="s">
        <v>13</v>
      </c>
      <c r="C11" s="100"/>
      <c r="D11" s="131">
        <v>34</v>
      </c>
      <c r="E11" s="102"/>
      <c r="F11" s="102"/>
      <c r="I11" s="119" t="s">
        <v>243</v>
      </c>
      <c r="M11" s="129" t="s">
        <v>12</v>
      </c>
      <c r="N11" s="100"/>
      <c r="O11" s="136">
        <v>34</v>
      </c>
      <c r="P11" s="102"/>
      <c r="Q11" s="102"/>
      <c r="R11" s="124"/>
      <c r="S11" s="113"/>
      <c r="T11" s="118" t="s">
        <v>229</v>
      </c>
      <c r="W11" s="111" t="str">
        <f>[1]B2!$G$12</f>
        <v>زبان 2</v>
      </c>
      <c r="X11" s="100">
        <f t="shared" si="0"/>
        <v>6</v>
      </c>
      <c r="Y11" s="99">
        <f>[1]B2!$J$12</f>
        <v>102</v>
      </c>
      <c r="Z11" s="102"/>
      <c r="AA11" s="102"/>
      <c r="AB11" s="159"/>
      <c r="AC11" s="230" t="s">
        <v>229</v>
      </c>
      <c r="AD11" s="230"/>
      <c r="AG11" s="129" t="s">
        <v>13</v>
      </c>
      <c r="AH11" s="100"/>
      <c r="AI11" s="131">
        <v>34</v>
      </c>
      <c r="AJ11" s="102"/>
      <c r="AK11" s="102"/>
      <c r="AL11" s="159"/>
      <c r="AM11" s="159"/>
      <c r="AN11" s="119" t="s">
        <v>229</v>
      </c>
    </row>
    <row r="12" spans="1:41" ht="20.100000000000001" customHeight="1">
      <c r="B12" s="129" t="s">
        <v>158</v>
      </c>
      <c r="C12" s="100"/>
      <c r="D12" s="132">
        <v>34</v>
      </c>
      <c r="E12" s="102">
        <v>1</v>
      </c>
      <c r="F12" s="102">
        <v>1</v>
      </c>
      <c r="M12" s="129" t="s">
        <v>150</v>
      </c>
      <c r="N12" s="100"/>
      <c r="O12" s="136">
        <v>34</v>
      </c>
      <c r="P12" s="102"/>
      <c r="Q12" s="102"/>
      <c r="R12" s="124"/>
      <c r="W12" s="111" t="str">
        <f>[1]B2!$G$13</f>
        <v>آزمایشگاه فیزیک</v>
      </c>
      <c r="X12" s="100">
        <f t="shared" si="0"/>
        <v>4</v>
      </c>
      <c r="Y12" s="166">
        <f>[1]B2!$J$13</f>
        <v>68</v>
      </c>
      <c r="Z12" s="102"/>
      <c r="AA12" s="102"/>
      <c r="AB12" s="159"/>
      <c r="AC12" s="230"/>
      <c r="AD12" s="230"/>
      <c r="AG12" s="129" t="s">
        <v>158</v>
      </c>
      <c r="AH12" s="100"/>
      <c r="AI12" s="132">
        <v>34</v>
      </c>
      <c r="AJ12" s="102"/>
      <c r="AK12" s="102"/>
      <c r="AL12" s="159"/>
      <c r="AM12" s="159"/>
      <c r="AN12" s="159"/>
    </row>
    <row r="13" spans="1:41" ht="20.100000000000001" customHeight="1">
      <c r="B13" s="129" t="s">
        <v>153</v>
      </c>
      <c r="C13" s="100"/>
      <c r="D13" s="131">
        <v>34</v>
      </c>
      <c r="E13" s="102"/>
      <c r="F13" s="102"/>
      <c r="M13" s="129" t="s">
        <v>17</v>
      </c>
      <c r="N13" s="100"/>
      <c r="O13" s="137">
        <v>51</v>
      </c>
      <c r="P13" s="102"/>
      <c r="Q13" s="102"/>
      <c r="R13" s="124"/>
      <c r="W13" s="111" t="str">
        <f>[1]B2!$G$14</f>
        <v>آزمایشگاه مدارهای DC</v>
      </c>
      <c r="X13" s="100">
        <f t="shared" si="0"/>
        <v>4</v>
      </c>
      <c r="Y13" s="99">
        <f>[1]B2!$J$14</f>
        <v>68</v>
      </c>
      <c r="Z13" s="102"/>
      <c r="AA13" s="102"/>
      <c r="AB13" s="159"/>
      <c r="AC13" s="113"/>
      <c r="AD13" s="159"/>
      <c r="AG13" s="129" t="s">
        <v>153</v>
      </c>
      <c r="AH13" s="100"/>
      <c r="AI13" s="131">
        <v>34</v>
      </c>
      <c r="AJ13" s="102"/>
      <c r="AK13" s="102"/>
      <c r="AL13" s="159"/>
      <c r="AM13" s="159"/>
      <c r="AN13" s="159"/>
    </row>
    <row r="14" spans="1:41" ht="20.100000000000001" customHeight="1">
      <c r="B14" s="129" t="s">
        <v>12</v>
      </c>
      <c r="C14" s="100"/>
      <c r="D14" s="131">
        <v>34</v>
      </c>
      <c r="E14" s="102"/>
      <c r="F14" s="102"/>
      <c r="M14" s="129" t="s">
        <v>168</v>
      </c>
      <c r="N14" s="100"/>
      <c r="O14" s="136">
        <v>34</v>
      </c>
      <c r="P14" s="102"/>
      <c r="Q14" s="102"/>
      <c r="R14" s="124"/>
      <c r="S14" s="113"/>
      <c r="T14" s="124"/>
      <c r="W14" s="111" t="str">
        <f>[1]B2!$G$15</f>
        <v>مدارهای AC</v>
      </c>
      <c r="X14" s="100">
        <f t="shared" si="0"/>
        <v>4</v>
      </c>
      <c r="Y14" s="99">
        <f>[1]B2!$J$15</f>
        <v>68</v>
      </c>
      <c r="Z14" s="102"/>
      <c r="AA14" s="102"/>
      <c r="AB14" s="159"/>
      <c r="AC14" s="113"/>
      <c r="AD14" s="159"/>
      <c r="AG14" s="129" t="s">
        <v>12</v>
      </c>
      <c r="AH14" s="100"/>
      <c r="AI14" s="131">
        <v>34</v>
      </c>
      <c r="AJ14" s="102"/>
      <c r="AK14" s="102"/>
      <c r="AL14" s="159"/>
      <c r="AM14" s="159"/>
      <c r="AN14" s="159"/>
    </row>
    <row r="15" spans="1:41" ht="20.100000000000001" customHeight="1">
      <c r="B15" s="129" t="s">
        <v>150</v>
      </c>
      <c r="C15" s="100"/>
      <c r="D15" s="131">
        <v>34</v>
      </c>
      <c r="E15" s="102"/>
      <c r="F15" s="102"/>
      <c r="M15" s="129" t="s">
        <v>16</v>
      </c>
      <c r="N15" s="100"/>
      <c r="O15" s="136">
        <v>34</v>
      </c>
      <c r="P15" s="102"/>
      <c r="Q15" s="102"/>
      <c r="R15" s="124"/>
      <c r="S15" s="124"/>
      <c r="T15" s="124"/>
      <c r="W15" s="111" t="str">
        <f>[1]B2!$G$16</f>
        <v>تئوری کارگاه 1</v>
      </c>
      <c r="X15" s="100">
        <f t="shared" si="0"/>
        <v>4</v>
      </c>
      <c r="Y15" s="99">
        <f>[1]B2!$J$16</f>
        <v>68</v>
      </c>
      <c r="Z15" s="102"/>
      <c r="AA15" s="102"/>
      <c r="AB15" s="159"/>
      <c r="AC15" s="159"/>
      <c r="AD15" s="159"/>
      <c r="AG15" s="129" t="s">
        <v>150</v>
      </c>
      <c r="AH15" s="100"/>
      <c r="AI15" s="131">
        <v>34</v>
      </c>
      <c r="AJ15" s="102"/>
      <c r="AK15" s="102"/>
      <c r="AL15" s="159"/>
      <c r="AM15" s="159"/>
      <c r="AN15" s="159"/>
    </row>
    <row r="16" spans="1:41" ht="20.100000000000001" customHeight="1">
      <c r="B16" s="129" t="s">
        <v>17</v>
      </c>
      <c r="C16" s="100"/>
      <c r="D16" s="132">
        <v>51</v>
      </c>
      <c r="E16" s="102"/>
      <c r="F16" s="102"/>
      <c r="M16" s="129" t="s">
        <v>18</v>
      </c>
      <c r="N16" s="100"/>
      <c r="O16" s="136">
        <v>51</v>
      </c>
      <c r="P16" s="102"/>
      <c r="Q16" s="102"/>
      <c r="R16" s="124"/>
      <c r="S16" s="227" t="s">
        <v>227</v>
      </c>
      <c r="T16" s="227"/>
      <c r="W16" s="111" t="str">
        <f>[1]B2!$G$17</f>
        <v xml:space="preserve">تئوری کارگاه 2  </v>
      </c>
      <c r="X16" s="100">
        <f t="shared" si="0"/>
        <v>4</v>
      </c>
      <c r="Y16" s="99">
        <f>[1]B2!$J$17</f>
        <v>68</v>
      </c>
      <c r="Z16" s="102"/>
      <c r="AA16" s="102"/>
      <c r="AB16" s="159"/>
      <c r="AC16" s="230"/>
      <c r="AD16" s="230"/>
      <c r="AG16" s="129" t="s">
        <v>17</v>
      </c>
      <c r="AH16" s="100"/>
      <c r="AI16" s="132">
        <v>51</v>
      </c>
      <c r="AJ16" s="102"/>
      <c r="AK16" s="102"/>
      <c r="AL16" s="159"/>
      <c r="AM16" s="159"/>
      <c r="AN16" s="159"/>
    </row>
    <row r="17" spans="2:40" ht="20.100000000000001" customHeight="1">
      <c r="B17" s="129" t="s">
        <v>168</v>
      </c>
      <c r="C17" s="100"/>
      <c r="D17" s="131">
        <v>34</v>
      </c>
      <c r="E17" s="102"/>
      <c r="F17" s="102"/>
      <c r="H17" s="227" t="s">
        <v>227</v>
      </c>
      <c r="I17" s="227"/>
      <c r="M17" s="129" t="s">
        <v>174</v>
      </c>
      <c r="N17" s="100"/>
      <c r="O17" s="138">
        <v>34</v>
      </c>
      <c r="P17" s="102"/>
      <c r="Q17" s="102"/>
      <c r="R17" s="124"/>
      <c r="S17" s="112" t="s">
        <v>201</v>
      </c>
      <c r="T17" s="128">
        <f>SUM(P5:P22)</f>
        <v>0</v>
      </c>
      <c r="W17" s="111" t="str">
        <f>[1]B2!$G$18</f>
        <v>زبان 3</v>
      </c>
      <c r="X17" s="100">
        <f t="shared" si="0"/>
        <v>6</v>
      </c>
      <c r="Y17" s="99">
        <f>[1]B2!$J$18</f>
        <v>102</v>
      </c>
      <c r="Z17" s="102"/>
      <c r="AA17" s="102"/>
      <c r="AB17" s="159"/>
      <c r="AC17" s="160" t="s">
        <v>227</v>
      </c>
      <c r="AD17" s="160"/>
      <c r="AG17" s="129" t="s">
        <v>168</v>
      </c>
      <c r="AH17" s="100"/>
      <c r="AI17" s="131">
        <v>34</v>
      </c>
      <c r="AJ17" s="102"/>
      <c r="AK17" s="102"/>
      <c r="AL17" s="159"/>
      <c r="AM17" s="227" t="s">
        <v>227</v>
      </c>
      <c r="AN17" s="227"/>
    </row>
    <row r="18" spans="2:40" ht="20.100000000000001" customHeight="1">
      <c r="B18" s="129" t="s">
        <v>16</v>
      </c>
      <c r="C18" s="100"/>
      <c r="D18" s="131">
        <v>34</v>
      </c>
      <c r="E18" s="102"/>
      <c r="F18" s="102"/>
      <c r="H18" s="112" t="s">
        <v>201</v>
      </c>
      <c r="I18" s="155">
        <f>SUM(E5:E26)</f>
        <v>3</v>
      </c>
      <c r="M18" s="129" t="s">
        <v>175</v>
      </c>
      <c r="N18" s="100"/>
      <c r="O18" s="138">
        <v>51</v>
      </c>
      <c r="P18" s="102"/>
      <c r="Q18" s="102"/>
      <c r="R18" s="124"/>
      <c r="S18" s="113" t="s">
        <v>202</v>
      </c>
      <c r="T18" s="125">
        <f>SUMPRODUCT(O5:O22,P5:P22)</f>
        <v>0</v>
      </c>
      <c r="W18" s="111" t="str">
        <f>[1]B2!$G$19</f>
        <v>آزمایشگاه مدارهای AC</v>
      </c>
      <c r="X18" s="100">
        <f t="shared" si="0"/>
        <v>4</v>
      </c>
      <c r="Y18" s="99">
        <f>[1]B2!$J$19</f>
        <v>68</v>
      </c>
      <c r="Z18" s="102"/>
      <c r="AA18" s="102"/>
      <c r="AB18" s="159"/>
      <c r="AC18" s="112" t="s">
        <v>201</v>
      </c>
      <c r="AD18" s="122">
        <f>SUM(Z5:Z42)</f>
        <v>0</v>
      </c>
      <c r="AG18" s="129" t="s">
        <v>16</v>
      </c>
      <c r="AH18" s="100"/>
      <c r="AI18" s="131">
        <v>34</v>
      </c>
      <c r="AJ18" s="102"/>
      <c r="AK18" s="102"/>
      <c r="AL18" s="159"/>
      <c r="AM18" s="112" t="s">
        <v>201</v>
      </c>
      <c r="AN18" s="161">
        <f>SUM(AJ5:AJ26)</f>
        <v>0</v>
      </c>
    </row>
    <row r="19" spans="2:40" ht="20.100000000000001" customHeight="1">
      <c r="B19" s="129" t="s">
        <v>18</v>
      </c>
      <c r="C19" s="100"/>
      <c r="D19" s="131">
        <v>51</v>
      </c>
      <c r="E19" s="102"/>
      <c r="F19" s="102"/>
      <c r="H19" s="113" t="s">
        <v>202</v>
      </c>
      <c r="I19" s="154">
        <f>SUMPRODUCT(D5:D26,E5:E26)</f>
        <v>119</v>
      </c>
      <c r="M19" s="129" t="s">
        <v>176</v>
      </c>
      <c r="N19" s="100"/>
      <c r="O19" s="138">
        <v>51</v>
      </c>
      <c r="P19" s="102"/>
      <c r="Q19" s="102"/>
      <c r="R19" s="124"/>
      <c r="S19" s="113" t="s">
        <v>203</v>
      </c>
      <c r="T19" s="125">
        <f>SUM(O5:O22)</f>
        <v>714</v>
      </c>
      <c r="W19" s="111" t="str">
        <f>[1]B2!$G$20</f>
        <v>الکترونیک (1)</v>
      </c>
      <c r="X19" s="100">
        <f t="shared" si="0"/>
        <v>4</v>
      </c>
      <c r="Y19" s="99">
        <f>[1]B2!$J$20</f>
        <v>68</v>
      </c>
      <c r="Z19" s="102"/>
      <c r="AA19" s="102"/>
      <c r="AB19" s="159"/>
      <c r="AC19" s="113" t="s">
        <v>202</v>
      </c>
      <c r="AD19" s="123">
        <f>SUMPRODUCT(Y5:Y42,Z5:Z42)</f>
        <v>0</v>
      </c>
      <c r="AG19" s="129" t="s">
        <v>18</v>
      </c>
      <c r="AH19" s="100"/>
      <c r="AI19" s="131">
        <v>51</v>
      </c>
      <c r="AJ19" s="102"/>
      <c r="AK19" s="102"/>
      <c r="AL19" s="159"/>
      <c r="AM19" s="113" t="s">
        <v>202</v>
      </c>
      <c r="AN19" s="159">
        <f>SUMPRODUCT(AI5:AI26,AJ5:AJ26)</f>
        <v>0</v>
      </c>
    </row>
    <row r="20" spans="2:40" ht="20.100000000000001" customHeight="1">
      <c r="B20" s="129" t="s">
        <v>173</v>
      </c>
      <c r="C20" s="100"/>
      <c r="D20" s="132">
        <v>34</v>
      </c>
      <c r="E20" s="102"/>
      <c r="F20" s="102"/>
      <c r="H20" s="113" t="s">
        <v>203</v>
      </c>
      <c r="I20" s="123">
        <f>SUM(D5:D26)</f>
        <v>935</v>
      </c>
      <c r="M20" s="130" t="s">
        <v>152</v>
      </c>
      <c r="N20" s="100"/>
      <c r="O20" s="138">
        <v>51</v>
      </c>
      <c r="P20" s="102"/>
      <c r="Q20" s="102"/>
      <c r="R20" s="124"/>
      <c r="S20" s="113" t="s">
        <v>204</v>
      </c>
      <c r="T20" s="125">
        <f>T19-T18</f>
        <v>714</v>
      </c>
      <c r="W20" s="111" t="str">
        <f>[1]B2!$G$21</f>
        <v>مقررات هواپیمایی</v>
      </c>
      <c r="X20" s="100">
        <f t="shared" si="0"/>
        <v>2</v>
      </c>
      <c r="Y20" s="99">
        <f>[1]B2!$J$21</f>
        <v>34</v>
      </c>
      <c r="Z20" s="102"/>
      <c r="AA20" s="102"/>
      <c r="AB20" s="159"/>
      <c r="AC20" s="113" t="s">
        <v>203</v>
      </c>
      <c r="AD20" s="123">
        <f>AD8</f>
        <v>2681</v>
      </c>
      <c r="AG20" s="129" t="s">
        <v>173</v>
      </c>
      <c r="AH20" s="100"/>
      <c r="AI20" s="132">
        <v>34</v>
      </c>
      <c r="AJ20" s="102"/>
      <c r="AK20" s="102"/>
      <c r="AL20" s="159"/>
      <c r="AM20" s="113" t="s">
        <v>203</v>
      </c>
      <c r="AN20" s="123">
        <f>SUM(AI5:AI26)</f>
        <v>935</v>
      </c>
    </row>
    <row r="21" spans="2:40" ht="20.100000000000001" customHeight="1">
      <c r="B21" s="129" t="s">
        <v>174</v>
      </c>
      <c r="C21" s="100"/>
      <c r="D21" s="133">
        <v>34</v>
      </c>
      <c r="E21" s="102"/>
      <c r="F21" s="102"/>
      <c r="H21" s="113" t="s">
        <v>204</v>
      </c>
      <c r="I21" s="123">
        <f>I20-I19</f>
        <v>816</v>
      </c>
      <c r="M21" s="130" t="s">
        <v>151</v>
      </c>
      <c r="N21" s="100"/>
      <c r="O21" s="139">
        <v>51</v>
      </c>
      <c r="P21" s="102"/>
      <c r="Q21" s="102"/>
      <c r="R21" s="124"/>
      <c r="S21" s="124"/>
      <c r="T21" s="124"/>
      <c r="W21" s="111" t="str">
        <f>[1]B2!$G$22</f>
        <v>ماشینهای الکتریکی</v>
      </c>
      <c r="X21" s="100">
        <f t="shared" si="0"/>
        <v>4</v>
      </c>
      <c r="Y21" s="99">
        <f>[1]B2!$J$22</f>
        <v>68</v>
      </c>
      <c r="Z21" s="102"/>
      <c r="AA21" s="102"/>
      <c r="AB21" s="159"/>
      <c r="AC21" s="113" t="s">
        <v>204</v>
      </c>
      <c r="AD21" s="123">
        <f>AD20-AD19</f>
        <v>2681</v>
      </c>
      <c r="AG21" s="129" t="s">
        <v>174</v>
      </c>
      <c r="AH21" s="100"/>
      <c r="AI21" s="133">
        <v>34</v>
      </c>
      <c r="AJ21" s="102"/>
      <c r="AK21" s="102"/>
      <c r="AL21" s="159"/>
      <c r="AM21" s="113" t="s">
        <v>204</v>
      </c>
      <c r="AN21" s="123">
        <f>AN20-AN19</f>
        <v>935</v>
      </c>
    </row>
    <row r="22" spans="2:40" ht="20.100000000000001" customHeight="1">
      <c r="B22" s="129" t="s">
        <v>175</v>
      </c>
      <c r="C22" s="100"/>
      <c r="D22" s="133">
        <v>51</v>
      </c>
      <c r="E22" s="102"/>
      <c r="F22" s="102"/>
      <c r="H22" s="115"/>
      <c r="I22" s="115"/>
      <c r="M22" s="129" t="s">
        <v>177</v>
      </c>
      <c r="N22" s="100"/>
      <c r="O22" s="135">
        <v>34</v>
      </c>
      <c r="P22" s="102"/>
      <c r="Q22" s="102"/>
      <c r="R22" s="124"/>
      <c r="T22" s="118" t="s">
        <v>230</v>
      </c>
      <c r="W22" s="111" t="str">
        <f>[1]B2!$G$23</f>
        <v>عوامل انسانی</v>
      </c>
      <c r="X22" s="100">
        <f t="shared" si="0"/>
        <v>2</v>
      </c>
      <c r="Y22" s="99">
        <f>[1]B2!$J$23</f>
        <v>34</v>
      </c>
      <c r="Z22" s="102"/>
      <c r="AA22" s="102"/>
      <c r="AB22" s="159"/>
      <c r="AC22" s="159"/>
      <c r="AD22" s="159"/>
      <c r="AG22" s="129" t="s">
        <v>175</v>
      </c>
      <c r="AH22" s="100"/>
      <c r="AI22" s="133">
        <v>51</v>
      </c>
      <c r="AJ22" s="102"/>
      <c r="AK22" s="102"/>
      <c r="AL22" s="159"/>
      <c r="AM22" s="159"/>
      <c r="AN22" s="159"/>
    </row>
    <row r="23" spans="2:40" ht="20.100000000000001" customHeight="1">
      <c r="B23" s="129" t="s">
        <v>176</v>
      </c>
      <c r="C23" s="100"/>
      <c r="D23" s="133">
        <v>51</v>
      </c>
      <c r="E23" s="102"/>
      <c r="F23" s="102"/>
      <c r="H23" s="115"/>
      <c r="I23" s="119" t="s">
        <v>230</v>
      </c>
      <c r="M23" s="143"/>
      <c r="N23" s="144"/>
      <c r="O23" s="145"/>
      <c r="P23" s="128"/>
      <c r="Q23" s="128"/>
      <c r="R23" s="124"/>
      <c r="W23" s="111" t="str">
        <f>[1]B2!$G$24</f>
        <v>کارگاه ماشینهای الکتریکی</v>
      </c>
      <c r="X23" s="100">
        <f t="shared" si="0"/>
        <v>2</v>
      </c>
      <c r="Y23" s="99">
        <f>[1]B2!$J$24</f>
        <v>34</v>
      </c>
      <c r="Z23" s="102"/>
      <c r="AA23" s="102"/>
      <c r="AB23" s="159"/>
      <c r="AC23" s="159"/>
      <c r="AD23" s="119" t="s">
        <v>230</v>
      </c>
      <c r="AG23" s="129" t="s">
        <v>176</v>
      </c>
      <c r="AH23" s="100"/>
      <c r="AI23" s="133">
        <v>51</v>
      </c>
      <c r="AJ23" s="102"/>
      <c r="AK23" s="102"/>
      <c r="AL23" s="159"/>
      <c r="AM23" s="159"/>
      <c r="AN23" s="119" t="s">
        <v>230</v>
      </c>
    </row>
    <row r="24" spans="2:40" ht="20.100000000000001" customHeight="1">
      <c r="B24" s="130" t="s">
        <v>152</v>
      </c>
      <c r="C24" s="100"/>
      <c r="D24" s="133">
        <v>51</v>
      </c>
      <c r="E24" s="102"/>
      <c r="F24" s="102"/>
      <c r="G24" s="115"/>
      <c r="M24" s="143"/>
      <c r="N24" s="144"/>
      <c r="O24" s="145"/>
      <c r="P24" s="128"/>
      <c r="Q24" s="128"/>
      <c r="R24" s="124"/>
      <c r="W24" s="111" t="str">
        <f>[1]B2!$G$25</f>
        <v>الکترونیک (2)</v>
      </c>
      <c r="X24" s="100">
        <f t="shared" si="0"/>
        <v>4</v>
      </c>
      <c r="Y24" s="99">
        <f>[1]B2!$J$25</f>
        <v>68</v>
      </c>
      <c r="Z24" s="102"/>
      <c r="AA24" s="102"/>
      <c r="AB24" s="159"/>
      <c r="AC24" s="159"/>
      <c r="AD24" s="119"/>
      <c r="AG24" s="130" t="s">
        <v>152</v>
      </c>
      <c r="AH24" s="100"/>
      <c r="AI24" s="133">
        <v>51</v>
      </c>
      <c r="AJ24" s="102"/>
      <c r="AK24" s="102"/>
      <c r="AL24" s="159"/>
      <c r="AM24" s="159"/>
      <c r="AN24" s="159"/>
    </row>
    <row r="25" spans="2:40" ht="20.100000000000001" customHeight="1">
      <c r="B25" s="130" t="s">
        <v>151</v>
      </c>
      <c r="C25" s="100"/>
      <c r="D25" s="134">
        <v>51</v>
      </c>
      <c r="E25" s="102"/>
      <c r="F25" s="102"/>
      <c r="G25" s="115"/>
      <c r="M25" s="143"/>
      <c r="N25" s="144"/>
      <c r="O25" s="145"/>
      <c r="P25" s="128"/>
      <c r="Q25" s="128"/>
      <c r="R25" s="124"/>
      <c r="W25" s="111" t="str">
        <f>[1]B2!$G$26</f>
        <v>آزمایشگاه الکترونیک (1)</v>
      </c>
      <c r="X25" s="100">
        <f t="shared" si="0"/>
        <v>4</v>
      </c>
      <c r="Y25" s="99">
        <f>[1]B2!$J$26</f>
        <v>68</v>
      </c>
      <c r="Z25" s="102"/>
      <c r="AA25" s="102"/>
      <c r="AB25" s="159"/>
      <c r="AC25" s="112"/>
      <c r="AD25" s="122"/>
      <c r="AG25" s="130" t="s">
        <v>151</v>
      </c>
      <c r="AH25" s="100"/>
      <c r="AI25" s="134">
        <v>51</v>
      </c>
      <c r="AJ25" s="102"/>
      <c r="AK25" s="102"/>
      <c r="AL25" s="159"/>
      <c r="AM25" s="159"/>
      <c r="AN25" s="159"/>
    </row>
    <row r="26" spans="2:40" ht="20.100000000000001" customHeight="1">
      <c r="B26" s="129" t="s">
        <v>177</v>
      </c>
      <c r="C26" s="100"/>
      <c r="D26" s="135">
        <v>34</v>
      </c>
      <c r="E26" s="102"/>
      <c r="F26" s="102"/>
      <c r="G26" s="115"/>
      <c r="M26" s="143"/>
      <c r="N26" s="144"/>
      <c r="O26" s="145"/>
      <c r="P26" s="128"/>
      <c r="Q26" s="128"/>
      <c r="R26" s="124"/>
      <c r="W26" s="111" t="str">
        <f>[1]B2!$G$27</f>
        <v>کارگاه ابزار شناسی</v>
      </c>
      <c r="X26" s="100">
        <f t="shared" si="0"/>
        <v>4</v>
      </c>
      <c r="Y26" s="99">
        <f>[1]B2!$J$27</f>
        <v>68</v>
      </c>
      <c r="Z26" s="102"/>
      <c r="AA26" s="102"/>
      <c r="AB26" s="159"/>
      <c r="AC26" s="113"/>
      <c r="AD26" s="123"/>
      <c r="AG26" s="129" t="s">
        <v>177</v>
      </c>
      <c r="AH26" s="100"/>
      <c r="AI26" s="135">
        <v>34</v>
      </c>
      <c r="AJ26" s="102"/>
      <c r="AK26" s="102"/>
      <c r="AL26" s="159"/>
      <c r="AM26" s="159"/>
      <c r="AN26" s="159"/>
    </row>
    <row r="27" spans="2:40" ht="20.100000000000001" customHeight="1">
      <c r="B27" s="148"/>
      <c r="C27" s="149"/>
      <c r="D27" s="150"/>
      <c r="E27" s="151"/>
      <c r="F27" s="151"/>
      <c r="G27" s="115"/>
      <c r="M27" s="143"/>
      <c r="N27" s="144"/>
      <c r="O27" s="145"/>
      <c r="P27" s="128"/>
      <c r="Q27" s="128"/>
      <c r="R27" s="124"/>
      <c r="W27" s="111" t="str">
        <f>[1]B2!$G$28</f>
        <v>آیرودینامیک و تئوری پرواز</v>
      </c>
      <c r="X27" s="100">
        <f t="shared" si="0"/>
        <v>3</v>
      </c>
      <c r="Y27" s="99">
        <f>[1]B2!$J$28</f>
        <v>51</v>
      </c>
      <c r="Z27" s="102"/>
      <c r="AA27" s="102"/>
      <c r="AB27" s="159"/>
      <c r="AC27" s="113"/>
      <c r="AD27" s="123"/>
    </row>
    <row r="28" spans="2:40" ht="20.100000000000001" customHeight="1">
      <c r="B28" s="112"/>
      <c r="C28" s="127"/>
      <c r="D28" s="103"/>
      <c r="E28" s="128"/>
      <c r="F28" s="128"/>
      <c r="G28" s="115"/>
      <c r="M28" s="143"/>
      <c r="N28" s="144"/>
      <c r="O28" s="145"/>
      <c r="P28" s="128"/>
      <c r="Q28" s="128"/>
      <c r="R28" s="124"/>
      <c r="W28" s="111" t="str">
        <f>[1]B2!$G$29</f>
        <v>اصول موتورهای جت</v>
      </c>
      <c r="X28" s="100">
        <f t="shared" si="0"/>
        <v>2</v>
      </c>
      <c r="Y28" s="99">
        <f>[1]B2!$J$29</f>
        <v>34</v>
      </c>
      <c r="Z28" s="102"/>
      <c r="AA28" s="102"/>
      <c r="AB28" s="159"/>
      <c r="AC28" s="113"/>
      <c r="AD28" s="123"/>
    </row>
    <row r="29" spans="2:40" ht="20.100000000000001" customHeight="1">
      <c r="B29" s="112"/>
      <c r="C29" s="127"/>
      <c r="D29" s="103"/>
      <c r="E29" s="128"/>
      <c r="F29" s="128"/>
      <c r="G29" s="115"/>
      <c r="M29" s="143"/>
      <c r="N29" s="144"/>
      <c r="O29" s="145"/>
      <c r="P29" s="128"/>
      <c r="Q29" s="128"/>
      <c r="R29" s="124"/>
      <c r="S29" s="124"/>
      <c r="T29" s="124"/>
      <c r="W29" s="111" t="str">
        <f>[1]B2!$G$30</f>
        <v xml:space="preserve">فرستنده و گیرنده در هواپیما  </v>
      </c>
      <c r="X29" s="100">
        <f t="shared" si="0"/>
        <v>4</v>
      </c>
      <c r="Y29" s="99">
        <f>[1]B2!$J$30</f>
        <v>68</v>
      </c>
      <c r="Z29" s="102"/>
      <c r="AA29" s="102"/>
      <c r="AB29" s="159"/>
      <c r="AC29" s="159"/>
      <c r="AD29" s="159"/>
    </row>
    <row r="30" spans="2:40" ht="20.100000000000001" customHeight="1">
      <c r="B30" s="112"/>
      <c r="C30" s="127"/>
      <c r="D30" s="103"/>
      <c r="E30" s="128"/>
      <c r="F30" s="128"/>
      <c r="G30" s="115"/>
      <c r="M30" s="143"/>
      <c r="N30" s="144"/>
      <c r="O30" s="145"/>
      <c r="P30" s="128"/>
      <c r="Q30" s="128"/>
      <c r="R30" s="124"/>
      <c r="S30" s="124"/>
      <c r="W30" s="111" t="str">
        <f>[1]B2!$G$31</f>
        <v>آزمایشگاه الکترونیک (2)</v>
      </c>
      <c r="X30" s="100">
        <f t="shared" si="0"/>
        <v>4</v>
      </c>
      <c r="Y30" s="99">
        <f>[1]B2!$J$31</f>
        <v>68</v>
      </c>
      <c r="Z30" s="102"/>
      <c r="AA30" s="102"/>
      <c r="AB30" s="159"/>
      <c r="AC30" s="159"/>
      <c r="AD30" s="119"/>
    </row>
    <row r="31" spans="2:40" ht="20.100000000000001" customHeight="1">
      <c r="B31" s="112"/>
      <c r="C31" s="127"/>
      <c r="D31" s="103"/>
      <c r="E31" s="128"/>
      <c r="F31" s="128"/>
      <c r="M31" s="143"/>
      <c r="N31" s="144"/>
      <c r="O31" s="145"/>
      <c r="P31" s="128"/>
      <c r="Q31" s="128"/>
      <c r="R31" s="124"/>
      <c r="S31" s="124"/>
      <c r="T31" s="124"/>
      <c r="W31" s="111" t="str">
        <f>[1]B2!$G$32</f>
        <v>مدار منطقی</v>
      </c>
      <c r="X31" s="100">
        <f t="shared" si="0"/>
        <v>4</v>
      </c>
      <c r="Y31" s="99">
        <f>[1]B2!$J$32</f>
        <v>68</v>
      </c>
      <c r="Z31" s="102"/>
      <c r="AA31" s="102"/>
      <c r="AB31" s="159"/>
      <c r="AC31" s="159"/>
      <c r="AD31" s="159"/>
    </row>
    <row r="32" spans="2:40" ht="20.100000000000001" customHeight="1">
      <c r="B32" s="112"/>
      <c r="C32" s="127"/>
      <c r="D32" s="103"/>
      <c r="E32" s="128"/>
      <c r="F32" s="128"/>
      <c r="M32" s="143"/>
      <c r="N32" s="144"/>
      <c r="O32" s="145"/>
      <c r="P32" s="128"/>
      <c r="Q32" s="128"/>
      <c r="R32" s="124"/>
      <c r="S32" s="124"/>
      <c r="T32" s="124"/>
      <c r="W32" s="120" t="str">
        <f>[1]B2!$G$33</f>
        <v>آزمایشگاه مدار منطقی</v>
      </c>
      <c r="X32" s="100">
        <f t="shared" si="0"/>
        <v>4</v>
      </c>
      <c r="Y32" s="99">
        <f>[1]B2!$J$33</f>
        <v>68</v>
      </c>
      <c r="Z32" s="102"/>
      <c r="AA32" s="102"/>
      <c r="AB32" s="159"/>
      <c r="AC32" s="159"/>
      <c r="AD32" s="159"/>
    </row>
    <row r="33" spans="1:30" ht="20.100000000000001" customHeight="1">
      <c r="B33" s="147"/>
      <c r="C33" s="127"/>
      <c r="D33" s="103"/>
      <c r="E33" s="128"/>
      <c r="F33" s="128"/>
      <c r="M33" s="143"/>
      <c r="N33" s="144"/>
      <c r="O33" s="145"/>
      <c r="P33" s="128"/>
      <c r="Q33" s="90"/>
      <c r="R33" s="124"/>
      <c r="S33" s="124"/>
      <c r="T33" s="124"/>
      <c r="W33" s="121" t="str">
        <f>[1]B2!$G$34</f>
        <v>سیستمهای الکترونیکی هواپیما</v>
      </c>
      <c r="X33" s="100">
        <f t="shared" si="0"/>
        <v>4</v>
      </c>
      <c r="Y33" s="99">
        <f>[1]B2!$J$34</f>
        <v>68</v>
      </c>
      <c r="Z33" s="102"/>
      <c r="AA33" s="102"/>
      <c r="AB33" s="159"/>
      <c r="AC33" s="159"/>
      <c r="AD33" s="159"/>
    </row>
    <row r="34" spans="1:30" ht="20.100000000000001" customHeight="1">
      <c r="B34" s="112"/>
      <c r="C34" s="127"/>
      <c r="D34" s="103"/>
      <c r="E34" s="128"/>
      <c r="F34" s="128"/>
      <c r="M34" s="143"/>
      <c r="N34" s="144"/>
      <c r="O34" s="145"/>
      <c r="P34" s="128"/>
      <c r="Q34" s="90"/>
      <c r="R34" s="124"/>
      <c r="S34" s="124"/>
      <c r="T34" s="124"/>
      <c r="W34" s="120" t="str">
        <f>[1]B2!$G$35</f>
        <v>تئوری پرواز و ساختمان هواپیما</v>
      </c>
      <c r="X34" s="100">
        <f t="shared" si="0"/>
        <v>4</v>
      </c>
      <c r="Y34" s="99">
        <f>[1]B2!$J$35</f>
        <v>68</v>
      </c>
      <c r="Z34" s="102"/>
      <c r="AA34" s="102"/>
      <c r="AB34" s="159"/>
      <c r="AC34" s="159"/>
      <c r="AD34" s="159"/>
    </row>
    <row r="35" spans="1:30" ht="20.100000000000001" customHeight="1">
      <c r="B35" s="112"/>
      <c r="C35" s="127"/>
      <c r="D35" s="103"/>
      <c r="E35" s="128"/>
      <c r="F35" s="128"/>
      <c r="M35" s="143"/>
      <c r="N35" s="144"/>
      <c r="O35" s="145"/>
      <c r="P35" s="128"/>
      <c r="Q35" s="90"/>
      <c r="R35" s="124"/>
      <c r="S35" s="124"/>
      <c r="T35" s="124"/>
      <c r="W35" s="120" t="str">
        <f>[1]B2!$G$36</f>
        <v>ناوبری و رادار</v>
      </c>
      <c r="X35" s="100">
        <f t="shared" si="0"/>
        <v>6</v>
      </c>
      <c r="Y35" s="99">
        <f>[1]B2!$J$36</f>
        <v>102</v>
      </c>
      <c r="Z35" s="102"/>
      <c r="AA35" s="102"/>
      <c r="AB35" s="159"/>
      <c r="AC35" s="159"/>
      <c r="AD35" s="159"/>
    </row>
    <row r="36" spans="1:30" ht="20.100000000000001" customHeight="1">
      <c r="B36" s="112"/>
      <c r="C36" s="127"/>
      <c r="D36" s="103"/>
      <c r="E36" s="128"/>
      <c r="F36" s="128"/>
      <c r="M36" s="143"/>
      <c r="N36" s="144"/>
      <c r="O36" s="145"/>
      <c r="P36" s="128"/>
      <c r="Q36" s="90"/>
      <c r="R36" s="124"/>
      <c r="S36" s="124"/>
      <c r="T36" s="124"/>
      <c r="W36" s="120" t="str">
        <f>[1]B2!$G$37</f>
        <v xml:space="preserve">آزمایشگاه فرستنده و گیرنده </v>
      </c>
      <c r="X36" s="100">
        <f t="shared" si="0"/>
        <v>4</v>
      </c>
      <c r="Y36" s="99">
        <f>[1]B2!$J$37</f>
        <v>68</v>
      </c>
      <c r="Z36" s="102"/>
      <c r="AA36" s="102"/>
      <c r="AB36" s="159"/>
      <c r="AC36" s="159"/>
      <c r="AD36" s="159"/>
    </row>
    <row r="37" spans="1:30" ht="20.100000000000001" customHeight="1">
      <c r="B37" s="112"/>
      <c r="C37" s="127"/>
      <c r="D37" s="103"/>
      <c r="E37" s="128"/>
      <c r="F37" s="128"/>
      <c r="M37" s="143"/>
      <c r="N37" s="144"/>
      <c r="O37" s="145"/>
      <c r="P37" s="128"/>
      <c r="Q37" s="90"/>
      <c r="R37" s="124"/>
      <c r="S37" s="124"/>
      <c r="T37" s="124"/>
      <c r="W37" s="120" t="str">
        <f>[1]B2!$G$38</f>
        <v>کارگاه ساختمان هواپیما</v>
      </c>
      <c r="X37" s="100">
        <f t="shared" si="0"/>
        <v>4</v>
      </c>
      <c r="Y37" s="99">
        <f>[1]B2!$J$38</f>
        <v>68</v>
      </c>
      <c r="Z37" s="102"/>
      <c r="AA37" s="102"/>
      <c r="AB37" s="159"/>
      <c r="AC37" s="159"/>
      <c r="AD37" s="159"/>
    </row>
    <row r="38" spans="1:30" ht="20.100000000000001" customHeight="1">
      <c r="B38" s="112"/>
      <c r="C38" s="127"/>
      <c r="D38" s="103"/>
      <c r="E38" s="128"/>
      <c r="F38" s="128"/>
      <c r="M38" s="143"/>
      <c r="N38" s="144"/>
      <c r="O38" s="145"/>
      <c r="P38" s="128"/>
      <c r="Q38" s="90"/>
      <c r="R38" s="124"/>
      <c r="S38" s="124"/>
      <c r="T38" s="124"/>
      <c r="W38" s="120" t="str">
        <f>[1]B2!$G$39</f>
        <v>سیستمهای الکتریکی هواپیما</v>
      </c>
      <c r="X38" s="100">
        <f t="shared" si="0"/>
        <v>7.3529411764705879</v>
      </c>
      <c r="Y38" s="99">
        <f>[1]B2!$J$39</f>
        <v>125</v>
      </c>
      <c r="Z38" s="102"/>
      <c r="AA38" s="102"/>
      <c r="AB38" s="159"/>
      <c r="AC38" s="159"/>
      <c r="AD38" s="159"/>
    </row>
    <row r="39" spans="1:30" ht="20.100000000000001" customHeight="1">
      <c r="B39" s="112"/>
      <c r="C39" s="127"/>
      <c r="D39" s="103"/>
      <c r="E39" s="128"/>
      <c r="F39" s="128"/>
      <c r="M39" s="143"/>
      <c r="N39" s="144"/>
      <c r="O39" s="145"/>
      <c r="P39" s="128"/>
      <c r="Q39" s="90"/>
      <c r="R39" s="124"/>
      <c r="S39" s="124"/>
      <c r="T39" s="124"/>
      <c r="W39" s="120" t="str">
        <f>[1]B2!$G$40</f>
        <v>کارگاه سیستمهای الکتریکی هواپیما</v>
      </c>
      <c r="X39" s="100">
        <f t="shared" si="0"/>
        <v>5</v>
      </c>
      <c r="Y39" s="99">
        <f>[1]B2!$J$40</f>
        <v>85</v>
      </c>
      <c r="Z39" s="102"/>
      <c r="AA39" s="102"/>
      <c r="AB39" s="159"/>
      <c r="AC39" s="159"/>
      <c r="AD39" s="159"/>
    </row>
    <row r="40" spans="1:30" ht="20.100000000000001" customHeight="1">
      <c r="B40" s="112"/>
      <c r="C40" s="127"/>
      <c r="D40" s="103"/>
      <c r="E40" s="128"/>
      <c r="F40" s="128"/>
      <c r="M40" s="143"/>
      <c r="N40" s="144"/>
      <c r="O40" s="145"/>
      <c r="P40" s="128"/>
      <c r="Q40" s="90"/>
      <c r="R40" s="124"/>
      <c r="S40" s="124"/>
      <c r="T40" s="124"/>
      <c r="W40" s="120" t="str">
        <f>[1]B2!$G$41</f>
        <v>آلات دقیق هواپیما</v>
      </c>
      <c r="X40" s="100">
        <f t="shared" si="0"/>
        <v>7.3529411764705879</v>
      </c>
      <c r="Y40" s="99">
        <f>[1]B2!$J$41</f>
        <v>125</v>
      </c>
      <c r="Z40" s="102"/>
      <c r="AA40" s="102"/>
      <c r="AB40" s="159"/>
      <c r="AC40" s="159"/>
      <c r="AD40" s="159"/>
    </row>
    <row r="41" spans="1:30" s="125" customFormat="1" ht="20.100000000000001" customHeight="1">
      <c r="B41" s="112"/>
      <c r="C41" s="127"/>
      <c r="D41" s="103"/>
      <c r="E41" s="128"/>
      <c r="F41" s="128"/>
      <c r="M41" s="143"/>
      <c r="N41" s="144"/>
      <c r="O41" s="145"/>
      <c r="P41" s="128"/>
      <c r="Q41" s="90"/>
      <c r="W41" s="120" t="str">
        <f>[1]B2!$G$42</f>
        <v>کارگاه آلات دقیق هواپیما</v>
      </c>
      <c r="X41" s="100">
        <f>Y41/17</f>
        <v>5</v>
      </c>
      <c r="Y41" s="99">
        <f>[1]B2!$J$42</f>
        <v>85</v>
      </c>
      <c r="Z41" s="102"/>
      <c r="AA41" s="102"/>
      <c r="AB41" s="159"/>
      <c r="AC41" s="159"/>
      <c r="AD41" s="159"/>
    </row>
    <row r="42" spans="1:30" ht="20.100000000000001" customHeight="1">
      <c r="F42" s="112"/>
      <c r="G42" s="127"/>
      <c r="H42" s="103"/>
      <c r="I42" s="128"/>
      <c r="J42" s="128"/>
      <c r="M42" s="143"/>
      <c r="N42" s="144"/>
      <c r="O42" s="145"/>
      <c r="P42" s="128"/>
      <c r="Q42" s="90"/>
      <c r="R42" s="124"/>
      <c r="S42" s="124"/>
      <c r="T42" s="124"/>
      <c r="W42" s="120" t="str">
        <f>[1]B2!$G$43</f>
        <v>کارگاه موتور جت</v>
      </c>
      <c r="X42" s="100">
        <f>Y42/17</f>
        <v>2</v>
      </c>
      <c r="Y42" s="99">
        <f>[1]B2!$J$43</f>
        <v>34</v>
      </c>
      <c r="Z42" s="102"/>
      <c r="AA42" s="102"/>
      <c r="AB42" s="159"/>
      <c r="AC42" s="159"/>
      <c r="AD42" s="159"/>
    </row>
    <row r="43" spans="1:30" ht="20.100000000000001" customHeight="1">
      <c r="A43" s="156">
        <f>1+A3</f>
        <v>2</v>
      </c>
      <c r="B43" s="109" t="s">
        <v>247</v>
      </c>
      <c r="C43" s="95" t="s">
        <v>197</v>
      </c>
      <c r="D43" s="95" t="s">
        <v>198</v>
      </c>
      <c r="E43" s="117"/>
      <c r="F43" s="117" t="s">
        <v>248</v>
      </c>
      <c r="G43" s="156"/>
      <c r="H43" s="156">
        <v>80257860</v>
      </c>
      <c r="I43" s="156"/>
      <c r="M43" s="143"/>
      <c r="N43" s="144"/>
      <c r="O43" s="145"/>
      <c r="P43" s="128"/>
      <c r="Q43" s="90"/>
      <c r="R43" s="124"/>
      <c r="S43" s="124"/>
      <c r="T43" s="124"/>
      <c r="W43" s="128"/>
      <c r="X43" s="128"/>
      <c r="Y43" s="128"/>
      <c r="Z43" s="128"/>
      <c r="AA43" s="128"/>
      <c r="AB43" s="124"/>
      <c r="AC43" s="124"/>
      <c r="AD43" s="124"/>
    </row>
    <row r="44" spans="1:30" s="108" customFormat="1" ht="67.5">
      <c r="B44" s="110" t="s">
        <v>199</v>
      </c>
      <c r="C44" s="16" t="s">
        <v>59</v>
      </c>
      <c r="D44" s="16" t="s">
        <v>60</v>
      </c>
      <c r="E44" s="116" t="s">
        <v>228</v>
      </c>
      <c r="F44" s="116" t="s">
        <v>225</v>
      </c>
      <c r="G44" s="156"/>
      <c r="H44" s="156"/>
      <c r="I44" s="156"/>
      <c r="M44" s="143"/>
      <c r="N44" s="144"/>
      <c r="O44" s="145"/>
      <c r="P44" s="128"/>
      <c r="Q44" s="90"/>
      <c r="R44" s="124"/>
      <c r="S44" s="124"/>
      <c r="T44" s="124"/>
      <c r="W44" s="112"/>
      <c r="X44" s="127">
        <f t="shared" ref="X44:X45" si="1">Y44/17</f>
        <v>0</v>
      </c>
      <c r="Y44" s="103"/>
      <c r="Z44" s="128"/>
      <c r="AA44" s="128"/>
      <c r="AB44" s="124"/>
      <c r="AC44" s="124"/>
      <c r="AD44" s="124"/>
    </row>
    <row r="45" spans="1:30" s="108" customFormat="1" ht="20.100000000000001" customHeight="1">
      <c r="B45" s="129" t="s">
        <v>25</v>
      </c>
      <c r="C45" s="100"/>
      <c r="D45" s="131">
        <v>34</v>
      </c>
      <c r="E45" s="102"/>
      <c r="F45" s="102"/>
      <c r="G45" s="156"/>
      <c r="H45" s="227" t="s">
        <v>226</v>
      </c>
      <c r="I45" s="227"/>
      <c r="M45" s="143"/>
      <c r="N45" s="144">
        <f t="shared" ref="N45" si="2">O45/17</f>
        <v>0</v>
      </c>
      <c r="O45" s="145"/>
      <c r="P45" s="128"/>
      <c r="Q45" s="90"/>
      <c r="R45" s="124"/>
      <c r="S45" s="124"/>
      <c r="T45" s="124"/>
      <c r="W45" s="146"/>
      <c r="X45" s="144">
        <f t="shared" si="1"/>
        <v>0</v>
      </c>
      <c r="Y45" s="145"/>
      <c r="Z45" s="90"/>
      <c r="AA45" s="90"/>
      <c r="AB45" s="124"/>
      <c r="AC45" s="124"/>
      <c r="AD45" s="124"/>
    </row>
    <row r="46" spans="1:30" s="108" customFormat="1" ht="20.100000000000001" customHeight="1">
      <c r="B46" s="129" t="s">
        <v>24</v>
      </c>
      <c r="C46" s="100"/>
      <c r="D46" s="132">
        <v>51</v>
      </c>
      <c r="E46" s="102"/>
      <c r="F46" s="102"/>
      <c r="G46" s="156"/>
      <c r="H46" s="112" t="s">
        <v>201</v>
      </c>
      <c r="I46" s="158">
        <f>SUM(F45:F66)</f>
        <v>3</v>
      </c>
    </row>
    <row r="47" spans="1:30" s="108" customFormat="1" ht="20.100000000000001" customHeight="1">
      <c r="B47" s="129" t="s">
        <v>11</v>
      </c>
      <c r="C47" s="100"/>
      <c r="D47" s="131">
        <v>34</v>
      </c>
      <c r="E47" s="102"/>
      <c r="F47" s="102"/>
      <c r="G47" s="156"/>
      <c r="H47" s="113" t="s">
        <v>202</v>
      </c>
      <c r="I47" s="156">
        <f>SUMPRODUCT(D45:D66,F45:F66)</f>
        <v>119</v>
      </c>
    </row>
    <row r="48" spans="1:30" s="108" customFormat="1" ht="20.100000000000001" customHeight="1">
      <c r="B48" s="129" t="s">
        <v>160</v>
      </c>
      <c r="C48" s="100"/>
      <c r="D48" s="132">
        <v>102</v>
      </c>
      <c r="E48" s="102"/>
      <c r="F48" s="102"/>
      <c r="G48" s="156"/>
      <c r="H48" s="113" t="s">
        <v>203</v>
      </c>
      <c r="I48" s="123">
        <f>SUM(D45:D66)</f>
        <v>935</v>
      </c>
    </row>
    <row r="49" spans="2:9" s="108" customFormat="1" ht="20.100000000000001" customHeight="1">
      <c r="B49" s="129" t="s">
        <v>14</v>
      </c>
      <c r="C49" s="100"/>
      <c r="D49" s="131">
        <v>34</v>
      </c>
      <c r="E49" s="102"/>
      <c r="F49" s="102"/>
      <c r="G49" s="156"/>
      <c r="H49" s="113" t="s">
        <v>204</v>
      </c>
      <c r="I49" s="156">
        <f>I48-I47</f>
        <v>816</v>
      </c>
    </row>
    <row r="50" spans="2:9" s="108" customFormat="1" ht="20.100000000000001" customHeight="1">
      <c r="B50" s="129" t="s">
        <v>9</v>
      </c>
      <c r="C50" s="100"/>
      <c r="D50" s="132">
        <v>34</v>
      </c>
      <c r="E50" s="102">
        <v>1</v>
      </c>
      <c r="F50" s="102">
        <v>1</v>
      </c>
      <c r="G50" s="156"/>
      <c r="H50" s="156"/>
      <c r="I50" s="156"/>
    </row>
    <row r="51" spans="2:9" ht="20.100000000000001" customHeight="1">
      <c r="B51" s="129" t="s">
        <v>13</v>
      </c>
      <c r="C51" s="100"/>
      <c r="D51" s="131">
        <v>34</v>
      </c>
      <c r="E51" s="102"/>
      <c r="F51" s="102"/>
      <c r="G51" s="156"/>
      <c r="H51" s="156"/>
      <c r="I51" s="119" t="s">
        <v>229</v>
      </c>
    </row>
    <row r="52" spans="2:9" ht="19.5" customHeight="1">
      <c r="B52" s="129" t="s">
        <v>158</v>
      </c>
      <c r="C52" s="100"/>
      <c r="D52" s="132">
        <v>34</v>
      </c>
      <c r="E52" s="102"/>
      <c r="F52" s="102"/>
      <c r="G52" s="156"/>
      <c r="H52" s="156"/>
      <c r="I52" s="156"/>
    </row>
    <row r="53" spans="2:9" ht="18.75">
      <c r="B53" s="129" t="s">
        <v>153</v>
      </c>
      <c r="C53" s="100"/>
      <c r="D53" s="131">
        <v>34</v>
      </c>
      <c r="E53" s="102"/>
      <c r="F53" s="102"/>
      <c r="G53" s="156"/>
      <c r="H53" s="156"/>
      <c r="I53" s="156"/>
    </row>
    <row r="54" spans="2:9" ht="20.100000000000001" customHeight="1">
      <c r="B54" s="129" t="s">
        <v>12</v>
      </c>
      <c r="C54" s="100"/>
      <c r="D54" s="131">
        <v>34</v>
      </c>
      <c r="E54" s="102"/>
      <c r="F54" s="102"/>
      <c r="G54" s="156"/>
      <c r="H54" s="156"/>
      <c r="I54" s="156"/>
    </row>
    <row r="55" spans="2:9" ht="20.100000000000001" customHeight="1">
      <c r="B55" s="129" t="s">
        <v>150</v>
      </c>
      <c r="C55" s="100"/>
      <c r="D55" s="131">
        <v>34</v>
      </c>
      <c r="E55" s="102"/>
      <c r="F55" s="102"/>
      <c r="G55" s="156"/>
      <c r="H55" s="156"/>
      <c r="I55" s="156"/>
    </row>
    <row r="56" spans="2:9" ht="20.100000000000001" customHeight="1">
      <c r="B56" s="129" t="s">
        <v>17</v>
      </c>
      <c r="C56" s="100"/>
      <c r="D56" s="132">
        <v>51</v>
      </c>
      <c r="E56" s="102">
        <v>1</v>
      </c>
      <c r="F56" s="102">
        <v>1</v>
      </c>
      <c r="G56" s="156"/>
      <c r="H56" s="156"/>
      <c r="I56" s="156"/>
    </row>
    <row r="57" spans="2:9" ht="20.100000000000001" customHeight="1">
      <c r="B57" s="129" t="s">
        <v>168</v>
      </c>
      <c r="C57" s="100"/>
      <c r="D57" s="131">
        <v>34</v>
      </c>
      <c r="E57" s="102"/>
      <c r="F57" s="102"/>
      <c r="G57" s="156"/>
      <c r="H57" s="227" t="s">
        <v>227</v>
      </c>
      <c r="I57" s="227"/>
    </row>
    <row r="58" spans="2:9" ht="20.100000000000001" customHeight="1">
      <c r="B58" s="129" t="s">
        <v>16</v>
      </c>
      <c r="C58" s="100"/>
      <c r="D58" s="131">
        <v>34</v>
      </c>
      <c r="E58" s="102"/>
      <c r="F58" s="102"/>
      <c r="G58" s="156"/>
      <c r="H58" s="112" t="s">
        <v>201</v>
      </c>
      <c r="I58" s="122">
        <f>SUM(E45:E87)</f>
        <v>3</v>
      </c>
    </row>
    <row r="59" spans="2:9" ht="20.100000000000001" customHeight="1">
      <c r="B59" s="129" t="s">
        <v>18</v>
      </c>
      <c r="C59" s="100"/>
      <c r="D59" s="131">
        <v>51</v>
      </c>
      <c r="E59" s="102"/>
      <c r="F59" s="102"/>
      <c r="G59" s="156"/>
      <c r="H59" s="113" t="s">
        <v>202</v>
      </c>
      <c r="I59" s="123">
        <f>SUMPRODUCT(D45:D87,E45:E87)</f>
        <v>119</v>
      </c>
    </row>
    <row r="60" spans="2:9" ht="20.100000000000001" customHeight="1">
      <c r="B60" s="129" t="s">
        <v>173</v>
      </c>
      <c r="C60" s="100"/>
      <c r="D60" s="132">
        <v>34</v>
      </c>
      <c r="E60" s="102">
        <v>1</v>
      </c>
      <c r="F60" s="102">
        <v>1</v>
      </c>
      <c r="G60" s="156"/>
      <c r="H60" s="113" t="s">
        <v>203</v>
      </c>
      <c r="I60" s="123">
        <f>SUM(D45:D66)</f>
        <v>935</v>
      </c>
    </row>
    <row r="61" spans="2:9" ht="20.100000000000001" customHeight="1">
      <c r="B61" s="129" t="s">
        <v>174</v>
      </c>
      <c r="C61" s="100"/>
      <c r="D61" s="133">
        <v>34</v>
      </c>
      <c r="E61" s="102"/>
      <c r="F61" s="102"/>
      <c r="G61" s="156"/>
      <c r="H61" s="113" t="s">
        <v>204</v>
      </c>
      <c r="I61" s="123">
        <f>I60-I59</f>
        <v>816</v>
      </c>
    </row>
    <row r="62" spans="2:9" ht="20.100000000000001" customHeight="1">
      <c r="B62" s="129" t="s">
        <v>175</v>
      </c>
      <c r="C62" s="100"/>
      <c r="D62" s="133">
        <v>51</v>
      </c>
      <c r="E62" s="102"/>
      <c r="F62" s="102"/>
      <c r="G62" s="156"/>
      <c r="H62" s="156"/>
      <c r="I62" s="156"/>
    </row>
    <row r="63" spans="2:9" ht="20.100000000000001" customHeight="1">
      <c r="B63" s="129" t="s">
        <v>176</v>
      </c>
      <c r="C63" s="100"/>
      <c r="D63" s="133">
        <v>51</v>
      </c>
      <c r="E63" s="102"/>
      <c r="F63" s="102"/>
      <c r="G63" s="156"/>
      <c r="H63" s="156"/>
      <c r="I63" s="119" t="s">
        <v>230</v>
      </c>
    </row>
    <row r="64" spans="2:9" ht="20.100000000000001" customHeight="1">
      <c r="B64" s="130" t="s">
        <v>152</v>
      </c>
      <c r="C64" s="100"/>
      <c r="D64" s="133">
        <v>51</v>
      </c>
      <c r="E64" s="102"/>
      <c r="F64" s="102"/>
      <c r="G64" s="156"/>
      <c r="H64" s="156"/>
      <c r="I64" s="156"/>
    </row>
    <row r="65" spans="2:9" ht="20.100000000000001" customHeight="1">
      <c r="B65" s="130" t="s">
        <v>151</v>
      </c>
      <c r="C65" s="100"/>
      <c r="D65" s="134">
        <v>51</v>
      </c>
      <c r="E65" s="102"/>
      <c r="F65" s="102"/>
      <c r="G65" s="156"/>
      <c r="H65" s="156"/>
      <c r="I65" s="156"/>
    </row>
    <row r="66" spans="2:9" ht="20.100000000000001" customHeight="1">
      <c r="B66" s="129" t="s">
        <v>177</v>
      </c>
      <c r="C66" s="100"/>
      <c r="D66" s="135">
        <v>34</v>
      </c>
      <c r="E66" s="102"/>
      <c r="F66" s="102"/>
      <c r="G66" s="156"/>
      <c r="H66" s="156"/>
      <c r="I66" s="156"/>
    </row>
    <row r="67" spans="2:9" ht="20.100000000000001" customHeight="1">
      <c r="B67" s="112"/>
      <c r="C67" s="127"/>
      <c r="D67" s="103"/>
      <c r="E67" s="158"/>
      <c r="F67" s="158"/>
      <c r="G67" s="158"/>
      <c r="H67" s="158"/>
      <c r="I67" s="158"/>
    </row>
    <row r="68" spans="2:9" ht="20.100000000000001" customHeight="1">
      <c r="B68" s="112"/>
      <c r="C68" s="127"/>
      <c r="D68" s="103"/>
      <c r="E68" s="158"/>
      <c r="F68" s="158"/>
      <c r="G68" s="158"/>
      <c r="H68" s="158"/>
      <c r="I68" s="158"/>
    </row>
    <row r="69" spans="2:9" ht="20.100000000000001" customHeight="1">
      <c r="B69" s="112"/>
      <c r="C69" s="127"/>
      <c r="D69" s="103"/>
      <c r="E69" s="158"/>
      <c r="F69" s="158"/>
      <c r="G69" s="158"/>
      <c r="H69" s="158"/>
      <c r="I69" s="158"/>
    </row>
    <row r="70" spans="2:9" ht="20.100000000000001" customHeight="1">
      <c r="B70" s="112"/>
      <c r="C70" s="127"/>
      <c r="D70" s="103"/>
      <c r="E70" s="158"/>
      <c r="F70" s="158"/>
      <c r="G70" s="158"/>
      <c r="H70" s="158"/>
      <c r="I70" s="158"/>
    </row>
    <row r="71" spans="2:9" s="125" customFormat="1" ht="20.100000000000001" customHeight="1">
      <c r="B71" s="112"/>
      <c r="C71" s="127"/>
      <c r="D71" s="103"/>
      <c r="E71" s="158"/>
      <c r="F71" s="158"/>
      <c r="G71" s="158"/>
      <c r="H71" s="158"/>
      <c r="I71" s="158"/>
    </row>
    <row r="72" spans="2:9" s="125" customFormat="1" ht="20.100000000000001" customHeight="1">
      <c r="B72" s="112"/>
      <c r="C72" s="127"/>
      <c r="D72" s="103"/>
      <c r="E72" s="158"/>
      <c r="F72" s="158"/>
      <c r="G72" s="158"/>
      <c r="H72" s="158"/>
      <c r="I72" s="158"/>
    </row>
    <row r="73" spans="2:9" s="125" customFormat="1" ht="20.100000000000001" customHeight="1">
      <c r="B73" s="112"/>
      <c r="C73" s="127"/>
      <c r="D73" s="103"/>
      <c r="E73" s="158"/>
      <c r="F73" s="158"/>
      <c r="G73" s="158"/>
      <c r="H73" s="158"/>
      <c r="I73" s="158"/>
    </row>
    <row r="74" spans="2:9" s="125" customFormat="1" ht="20.100000000000001" customHeight="1">
      <c r="B74" s="112"/>
      <c r="C74" s="127"/>
      <c r="D74" s="103"/>
      <c r="E74" s="158"/>
      <c r="F74" s="158"/>
      <c r="G74" s="158"/>
      <c r="H74" s="158"/>
      <c r="I74" s="158"/>
    </row>
    <row r="75" spans="2:9" s="125" customFormat="1" ht="20.100000000000001" customHeight="1">
      <c r="B75" s="112"/>
      <c r="C75" s="127"/>
      <c r="D75" s="103"/>
      <c r="E75" s="158"/>
      <c r="F75" s="158"/>
      <c r="G75" s="158"/>
      <c r="H75" s="158"/>
      <c r="I75" s="158"/>
    </row>
    <row r="76" spans="2:9" ht="20.100000000000001" customHeight="1">
      <c r="B76" s="112"/>
      <c r="C76" s="127"/>
      <c r="D76" s="103"/>
      <c r="E76" s="158"/>
      <c r="F76" s="158"/>
      <c r="G76" s="158"/>
      <c r="H76" s="158"/>
      <c r="I76" s="158"/>
    </row>
    <row r="77" spans="2:9" ht="20.100000000000001" customHeight="1">
      <c r="B77" s="112"/>
      <c r="C77" s="127"/>
      <c r="D77" s="103"/>
      <c r="E77" s="158"/>
      <c r="F77" s="158"/>
      <c r="G77" s="158"/>
      <c r="H77" s="158"/>
      <c r="I77" s="158"/>
    </row>
    <row r="78" spans="2:9" ht="20.100000000000001" customHeight="1">
      <c r="B78" s="112"/>
      <c r="C78" s="127"/>
      <c r="D78" s="103"/>
      <c r="E78" s="158"/>
      <c r="F78" s="158"/>
      <c r="G78" s="158"/>
      <c r="H78" s="231"/>
      <c r="I78" s="231"/>
    </row>
    <row r="79" spans="2:9" ht="20.100000000000001" customHeight="1">
      <c r="B79" s="112"/>
      <c r="C79" s="127"/>
      <c r="D79" s="103"/>
      <c r="E79" s="158"/>
      <c r="F79" s="158"/>
      <c r="G79" s="158"/>
      <c r="H79" s="112"/>
      <c r="I79" s="158"/>
    </row>
    <row r="80" spans="2:9" ht="20.100000000000001" customHeight="1">
      <c r="B80" s="112"/>
      <c r="C80" s="127"/>
      <c r="D80" s="103"/>
      <c r="E80" s="158"/>
      <c r="F80" s="158"/>
      <c r="G80" s="158"/>
      <c r="H80" s="126"/>
      <c r="I80" s="158"/>
    </row>
    <row r="81" spans="1:9" ht="20.100000000000001" customHeight="1">
      <c r="B81" s="112"/>
      <c r="C81" s="127"/>
      <c r="D81" s="103"/>
      <c r="E81" s="158"/>
      <c r="F81" s="158"/>
      <c r="G81" s="158"/>
      <c r="H81" s="126"/>
      <c r="I81" s="158"/>
    </row>
    <row r="82" spans="1:9" ht="20.100000000000001" customHeight="1">
      <c r="B82" s="112"/>
      <c r="C82" s="127"/>
      <c r="D82" s="103"/>
      <c r="E82" s="158"/>
      <c r="F82" s="158"/>
      <c r="G82" s="158"/>
      <c r="H82" s="126"/>
      <c r="I82" s="158"/>
    </row>
    <row r="83" spans="1:9" ht="20.100000000000001" customHeight="1">
      <c r="A83" s="156">
        <f>1+A43</f>
        <v>3</v>
      </c>
      <c r="B83" s="109" t="s">
        <v>266</v>
      </c>
      <c r="C83" s="95" t="s">
        <v>197</v>
      </c>
      <c r="D83" s="95" t="s">
        <v>198</v>
      </c>
      <c r="E83" s="117"/>
      <c r="F83" s="117" t="s">
        <v>248</v>
      </c>
      <c r="G83" s="125"/>
      <c r="H83" s="125"/>
      <c r="I83" s="125"/>
    </row>
    <row r="84" spans="1:9" ht="67.5">
      <c r="B84" s="110" t="s">
        <v>199</v>
      </c>
      <c r="C84" s="16" t="s">
        <v>59</v>
      </c>
      <c r="D84" s="16" t="s">
        <v>60</v>
      </c>
      <c r="E84" s="116" t="s">
        <v>228</v>
      </c>
      <c r="F84" s="116" t="s">
        <v>225</v>
      </c>
      <c r="G84" s="104"/>
      <c r="H84" s="104"/>
      <c r="I84" s="104"/>
    </row>
    <row r="85" spans="1:9" ht="20.100000000000001" customHeight="1">
      <c r="B85" s="129" t="s">
        <v>25</v>
      </c>
      <c r="C85" s="100"/>
      <c r="D85" s="131">
        <v>34</v>
      </c>
      <c r="E85" s="102"/>
      <c r="F85" s="102"/>
      <c r="G85" s="125"/>
      <c r="H85" s="227" t="s">
        <v>226</v>
      </c>
      <c r="I85" s="227"/>
    </row>
    <row r="86" spans="1:9" ht="20.100000000000001" customHeight="1">
      <c r="B86" s="129" t="s">
        <v>24</v>
      </c>
      <c r="C86" s="100"/>
      <c r="D86" s="132">
        <v>51</v>
      </c>
      <c r="E86" s="102"/>
      <c r="F86" s="102"/>
      <c r="G86" s="125"/>
      <c r="H86" s="112" t="s">
        <v>201</v>
      </c>
      <c r="I86" s="128">
        <f>SUM(F85:F106)</f>
        <v>2</v>
      </c>
    </row>
    <row r="87" spans="1:9" ht="20.100000000000001" customHeight="1">
      <c r="B87" s="129" t="s">
        <v>11</v>
      </c>
      <c r="C87" s="100"/>
      <c r="D87" s="131">
        <v>34</v>
      </c>
      <c r="E87" s="102"/>
      <c r="F87" s="102"/>
      <c r="G87" s="125"/>
      <c r="H87" s="113" t="s">
        <v>202</v>
      </c>
      <c r="I87" s="125">
        <f>SUMPRODUCT(D85:D106,F85:F106)</f>
        <v>68</v>
      </c>
    </row>
    <row r="88" spans="1:9" ht="20.100000000000001" customHeight="1">
      <c r="B88" s="129" t="s">
        <v>160</v>
      </c>
      <c r="C88" s="100"/>
      <c r="D88" s="132">
        <v>102</v>
      </c>
      <c r="E88" s="102"/>
      <c r="F88" s="102"/>
      <c r="G88" s="125"/>
      <c r="H88" s="113" t="s">
        <v>203</v>
      </c>
      <c r="I88" s="125">
        <f>SUM(D85:D106)</f>
        <v>935</v>
      </c>
    </row>
    <row r="89" spans="1:9" ht="20.100000000000001" customHeight="1">
      <c r="B89" s="129" t="s">
        <v>14</v>
      </c>
      <c r="C89" s="100"/>
      <c r="D89" s="131">
        <v>34</v>
      </c>
      <c r="E89" s="102"/>
      <c r="F89" s="102"/>
      <c r="G89" s="125"/>
      <c r="H89" s="113" t="s">
        <v>204</v>
      </c>
      <c r="I89" s="125">
        <f>I88-I87</f>
        <v>867</v>
      </c>
    </row>
    <row r="90" spans="1:9" ht="20.100000000000001" customHeight="1">
      <c r="B90" s="129" t="s">
        <v>9</v>
      </c>
      <c r="C90" s="100"/>
      <c r="D90" s="132">
        <v>34</v>
      </c>
      <c r="E90" s="102">
        <v>1</v>
      </c>
      <c r="F90" s="102">
        <v>1</v>
      </c>
      <c r="G90" s="125"/>
      <c r="H90" s="125"/>
      <c r="I90" s="125"/>
    </row>
    <row r="91" spans="1:9" ht="20.100000000000001" customHeight="1">
      <c r="B91" s="129" t="s">
        <v>13</v>
      </c>
      <c r="C91" s="100"/>
      <c r="D91" s="131">
        <v>34</v>
      </c>
      <c r="E91" s="102"/>
      <c r="F91" s="102"/>
      <c r="G91" s="125"/>
      <c r="H91" s="125"/>
      <c r="I91" s="119" t="s">
        <v>242</v>
      </c>
    </row>
    <row r="92" spans="1:9" ht="20.100000000000001" customHeight="1">
      <c r="B92" s="129" t="s">
        <v>158</v>
      </c>
      <c r="C92" s="100"/>
      <c r="D92" s="132">
        <v>34</v>
      </c>
      <c r="E92" s="102">
        <v>1</v>
      </c>
      <c r="F92" s="102">
        <v>1</v>
      </c>
      <c r="G92" s="125"/>
      <c r="H92" s="125"/>
      <c r="I92" s="125"/>
    </row>
    <row r="93" spans="1:9" ht="20.100000000000001" customHeight="1">
      <c r="B93" s="129" t="s">
        <v>153</v>
      </c>
      <c r="C93" s="100"/>
      <c r="D93" s="131">
        <v>34</v>
      </c>
      <c r="E93" s="102"/>
      <c r="F93" s="102"/>
      <c r="G93" s="125"/>
      <c r="H93" s="183"/>
      <c r="I93" s="125"/>
    </row>
    <row r="94" spans="1:9" ht="20.100000000000001" customHeight="1">
      <c r="B94" s="129" t="s">
        <v>12</v>
      </c>
      <c r="C94" s="100"/>
      <c r="D94" s="131">
        <v>34</v>
      </c>
      <c r="E94" s="102"/>
      <c r="F94" s="102"/>
      <c r="G94" s="125"/>
      <c r="H94" s="125"/>
      <c r="I94" s="125"/>
    </row>
    <row r="95" spans="1:9" ht="20.100000000000001" customHeight="1">
      <c r="B95" s="129" t="s">
        <v>150</v>
      </c>
      <c r="C95" s="100"/>
      <c r="D95" s="131">
        <v>34</v>
      </c>
      <c r="E95" s="102"/>
      <c r="F95" s="102"/>
      <c r="G95" s="125"/>
      <c r="H95" s="125"/>
      <c r="I95" s="125"/>
    </row>
    <row r="96" spans="1:9" ht="20.100000000000001" customHeight="1">
      <c r="B96" s="129" t="s">
        <v>17</v>
      </c>
      <c r="C96" s="100"/>
      <c r="D96" s="132">
        <v>51</v>
      </c>
      <c r="E96" s="102"/>
      <c r="F96" s="102"/>
      <c r="G96" s="125"/>
      <c r="H96" s="125"/>
      <c r="I96" s="125"/>
    </row>
    <row r="97" spans="2:9" ht="20.100000000000001" customHeight="1">
      <c r="B97" s="129" t="s">
        <v>168</v>
      </c>
      <c r="C97" s="100"/>
      <c r="D97" s="131">
        <v>34</v>
      </c>
      <c r="E97" s="102"/>
      <c r="F97" s="102"/>
      <c r="G97" s="125"/>
      <c r="H97" s="227" t="s">
        <v>227</v>
      </c>
      <c r="I97" s="227"/>
    </row>
    <row r="98" spans="2:9" ht="20.100000000000001" customHeight="1">
      <c r="B98" s="129" t="s">
        <v>16</v>
      </c>
      <c r="C98" s="100"/>
      <c r="D98" s="131">
        <v>34</v>
      </c>
      <c r="E98" s="102"/>
      <c r="F98" s="102"/>
      <c r="G98" s="125"/>
      <c r="H98" s="112" t="s">
        <v>201</v>
      </c>
      <c r="I98" s="122">
        <f>SUM(E85:E106)</f>
        <v>2</v>
      </c>
    </row>
    <row r="99" spans="2:9" ht="20.100000000000001" customHeight="1">
      <c r="B99" s="129" t="s">
        <v>18</v>
      </c>
      <c r="C99" s="100"/>
      <c r="D99" s="131">
        <v>51</v>
      </c>
      <c r="E99" s="102"/>
      <c r="F99" s="102"/>
      <c r="G99" s="125"/>
      <c r="H99" s="113" t="s">
        <v>202</v>
      </c>
      <c r="I99" s="123">
        <f>SUMPRODUCT(D85:D106,E85:E106)</f>
        <v>68</v>
      </c>
    </row>
    <row r="100" spans="2:9" ht="20.100000000000001" customHeight="1">
      <c r="B100" s="129" t="s">
        <v>173</v>
      </c>
      <c r="C100" s="100"/>
      <c r="D100" s="132">
        <v>34</v>
      </c>
      <c r="E100" s="102"/>
      <c r="F100" s="102"/>
      <c r="G100" s="125"/>
      <c r="H100" s="113" t="s">
        <v>203</v>
      </c>
      <c r="I100" s="123">
        <f>SUM(D85:D106)</f>
        <v>935</v>
      </c>
    </row>
    <row r="101" spans="2:9" ht="20.100000000000001" customHeight="1">
      <c r="B101" s="129" t="s">
        <v>174</v>
      </c>
      <c r="C101" s="100"/>
      <c r="D101" s="133">
        <v>34</v>
      </c>
      <c r="E101" s="102"/>
      <c r="F101" s="102"/>
      <c r="G101" s="125"/>
      <c r="H101" s="113" t="s">
        <v>204</v>
      </c>
      <c r="I101" s="123">
        <f>I100-I99</f>
        <v>867</v>
      </c>
    </row>
    <row r="102" spans="2:9" ht="20.100000000000001" customHeight="1">
      <c r="B102" s="129" t="s">
        <v>175</v>
      </c>
      <c r="C102" s="100"/>
      <c r="D102" s="133">
        <v>51</v>
      </c>
      <c r="E102" s="102"/>
      <c r="F102" s="102"/>
      <c r="G102" s="125"/>
      <c r="H102" s="125"/>
      <c r="I102" s="125"/>
    </row>
    <row r="103" spans="2:9" ht="20.100000000000001" customHeight="1">
      <c r="B103" s="129" t="s">
        <v>176</v>
      </c>
      <c r="C103" s="100"/>
      <c r="D103" s="133">
        <v>51</v>
      </c>
      <c r="E103" s="102"/>
      <c r="F103" s="102"/>
      <c r="G103" s="125"/>
      <c r="H103" s="125"/>
      <c r="I103" s="119" t="s">
        <v>230</v>
      </c>
    </row>
    <row r="104" spans="2:9" ht="20.100000000000001" customHeight="1">
      <c r="B104" s="130" t="s">
        <v>152</v>
      </c>
      <c r="C104" s="100"/>
      <c r="D104" s="133">
        <v>51</v>
      </c>
      <c r="E104" s="102"/>
      <c r="F104" s="102"/>
      <c r="G104" s="125"/>
      <c r="H104" s="125"/>
      <c r="I104" s="125"/>
    </row>
    <row r="105" spans="2:9" ht="20.100000000000001" customHeight="1">
      <c r="B105" s="130" t="s">
        <v>151</v>
      </c>
      <c r="C105" s="100"/>
      <c r="D105" s="134">
        <v>51</v>
      </c>
      <c r="E105" s="102"/>
      <c r="F105" s="102"/>
      <c r="G105" s="125"/>
      <c r="H105" s="125"/>
      <c r="I105" s="125"/>
    </row>
    <row r="106" spans="2:9" ht="20.100000000000001" customHeight="1">
      <c r="B106" s="140" t="s">
        <v>177</v>
      </c>
      <c r="C106" s="141"/>
      <c r="D106" s="134">
        <v>34</v>
      </c>
      <c r="E106" s="142"/>
      <c r="F106" s="142"/>
      <c r="G106" s="125"/>
      <c r="H106" s="125"/>
      <c r="I106" s="125"/>
    </row>
    <row r="107" spans="2:9" ht="20.100000000000001" customHeight="1">
      <c r="B107" s="148"/>
      <c r="C107" s="149"/>
      <c r="D107" s="150"/>
      <c r="E107" s="151"/>
      <c r="F107" s="151"/>
      <c r="G107" s="125"/>
      <c r="H107" s="125"/>
      <c r="I107" s="125"/>
    </row>
    <row r="108" spans="2:9" ht="20.100000000000001" customHeight="1">
      <c r="B108" s="112"/>
      <c r="C108" s="127"/>
      <c r="D108" s="103"/>
      <c r="E108" s="128"/>
      <c r="F108" s="128"/>
      <c r="G108" s="125"/>
      <c r="H108" s="125"/>
      <c r="I108" s="125"/>
    </row>
    <row r="109" spans="2:9" ht="20.100000000000001" customHeight="1">
      <c r="B109" s="112"/>
      <c r="C109" s="127"/>
      <c r="D109" s="103"/>
      <c r="E109" s="128"/>
      <c r="F109" s="128"/>
      <c r="G109" s="125"/>
      <c r="H109" s="125"/>
      <c r="I109" s="125"/>
    </row>
    <row r="110" spans="2:9" ht="20.100000000000001" customHeight="1">
      <c r="B110" s="112"/>
      <c r="C110" s="127"/>
      <c r="D110" s="103"/>
      <c r="E110" s="128"/>
      <c r="F110" s="128"/>
      <c r="G110" s="125"/>
      <c r="H110" s="125"/>
      <c r="I110" s="125"/>
    </row>
    <row r="111" spans="2:9" ht="20.100000000000001" customHeight="1">
      <c r="B111" s="112"/>
      <c r="C111" s="127"/>
      <c r="D111" s="103"/>
      <c r="E111" s="128"/>
      <c r="F111" s="128"/>
      <c r="G111" s="125"/>
      <c r="H111" s="125"/>
      <c r="I111" s="125"/>
    </row>
    <row r="112" spans="2:9" ht="18.75">
      <c r="B112" s="112"/>
      <c r="C112" s="127"/>
      <c r="D112" s="103"/>
      <c r="E112" s="128"/>
      <c r="F112" s="128"/>
      <c r="G112" s="125"/>
      <c r="H112" s="125"/>
      <c r="I112" s="125"/>
    </row>
    <row r="113" spans="1:9" ht="20.100000000000001" customHeight="1">
      <c r="B113" s="147"/>
      <c r="C113" s="127"/>
      <c r="D113" s="103"/>
      <c r="E113" s="128"/>
      <c r="F113" s="128"/>
      <c r="G113" s="125"/>
      <c r="H113" s="125"/>
      <c r="I113" s="125"/>
    </row>
    <row r="114" spans="1:9" ht="20.100000000000001" customHeight="1">
      <c r="B114" s="112"/>
      <c r="C114" s="127"/>
      <c r="D114" s="103"/>
      <c r="E114" s="128"/>
      <c r="F114" s="128"/>
      <c r="G114" s="125"/>
      <c r="H114" s="125"/>
      <c r="I114" s="125"/>
    </row>
    <row r="115" spans="1:9" ht="20.100000000000001" customHeight="1">
      <c r="B115" s="112"/>
      <c r="C115" s="127"/>
      <c r="D115" s="103"/>
      <c r="E115" s="128"/>
      <c r="F115" s="128"/>
      <c r="G115" s="125"/>
      <c r="H115" s="125"/>
      <c r="I115" s="125"/>
    </row>
    <row r="116" spans="1:9" ht="20.100000000000001" customHeight="1">
      <c r="B116" s="112"/>
      <c r="C116" s="127"/>
      <c r="D116" s="103"/>
      <c r="E116" s="128"/>
      <c r="F116" s="128"/>
      <c r="G116" s="125"/>
      <c r="H116" s="125"/>
      <c r="I116" s="125"/>
    </row>
    <row r="117" spans="1:9" ht="20.100000000000001" customHeight="1">
      <c r="B117" s="112"/>
      <c r="C117" s="127"/>
      <c r="D117" s="103"/>
      <c r="E117" s="128"/>
      <c r="F117" s="128"/>
      <c r="G117" s="125"/>
      <c r="H117" s="125"/>
      <c r="I117" s="125"/>
    </row>
    <row r="118" spans="1:9" s="125" customFormat="1" ht="20.100000000000001" customHeight="1">
      <c r="B118" s="112"/>
      <c r="C118" s="127"/>
      <c r="D118" s="103"/>
      <c r="E118" s="128"/>
      <c r="F118" s="128"/>
    </row>
    <row r="119" spans="1:9" ht="20.100000000000001" customHeight="1">
      <c r="B119" s="112"/>
      <c r="C119" s="127"/>
      <c r="D119" s="103"/>
      <c r="E119" s="128"/>
      <c r="F119" s="128"/>
      <c r="G119" s="125"/>
      <c r="H119" s="125"/>
      <c r="I119" s="125"/>
    </row>
    <row r="120" spans="1:9" ht="20.100000000000001" customHeight="1">
      <c r="B120" s="112"/>
      <c r="C120" s="127"/>
      <c r="D120" s="103"/>
      <c r="E120" s="128"/>
      <c r="F120" s="128"/>
      <c r="G120" s="125"/>
      <c r="H120" s="125"/>
      <c r="I120" s="125"/>
    </row>
    <row r="121" spans="1:9" ht="20.100000000000001" customHeight="1">
      <c r="B121" s="112"/>
      <c r="C121" s="127"/>
      <c r="D121" s="103"/>
      <c r="E121" s="128"/>
      <c r="F121" s="128"/>
      <c r="G121" s="125"/>
      <c r="H121" s="125"/>
      <c r="I121" s="125"/>
    </row>
    <row r="122" spans="1:9" ht="20.100000000000001" customHeight="1">
      <c r="C122" s="125"/>
      <c r="D122" s="125"/>
      <c r="E122" s="125"/>
      <c r="F122" s="112"/>
      <c r="G122" s="127"/>
      <c r="H122" s="103"/>
      <c r="I122" s="128"/>
    </row>
    <row r="123" spans="1:9" ht="20.100000000000001" customHeight="1">
      <c r="A123" s="156">
        <f>1+A83</f>
        <v>4</v>
      </c>
      <c r="B123" s="109" t="s">
        <v>249</v>
      </c>
      <c r="C123" s="95" t="s">
        <v>197</v>
      </c>
      <c r="D123" s="95" t="s">
        <v>198</v>
      </c>
      <c r="E123" s="117"/>
      <c r="F123" s="117" t="s">
        <v>245</v>
      </c>
      <c r="G123" s="125"/>
      <c r="H123" s="125">
        <v>79451721</v>
      </c>
      <c r="I123" s="125"/>
    </row>
    <row r="124" spans="1:9" ht="67.5">
      <c r="B124" s="110" t="s">
        <v>199</v>
      </c>
      <c r="C124" s="16" t="s">
        <v>59</v>
      </c>
      <c r="D124" s="16" t="s">
        <v>60</v>
      </c>
      <c r="E124" s="116" t="s">
        <v>228</v>
      </c>
      <c r="F124" s="116" t="s">
        <v>225</v>
      </c>
      <c r="G124" s="104"/>
      <c r="H124" s="104"/>
      <c r="I124" s="104"/>
    </row>
    <row r="125" spans="1:9" ht="20.100000000000001" customHeight="1">
      <c r="B125" s="129" t="s">
        <v>25</v>
      </c>
      <c r="C125" s="100"/>
      <c r="D125" s="131">
        <v>34</v>
      </c>
      <c r="E125" s="102"/>
      <c r="F125" s="102"/>
      <c r="G125" s="125"/>
      <c r="H125" s="227" t="s">
        <v>226</v>
      </c>
      <c r="I125" s="227"/>
    </row>
    <row r="126" spans="1:9" ht="20.100000000000001" customHeight="1">
      <c r="B126" s="129" t="s">
        <v>24</v>
      </c>
      <c r="C126" s="100"/>
      <c r="D126" s="132">
        <v>51</v>
      </c>
      <c r="E126" s="102">
        <v>1</v>
      </c>
      <c r="F126" s="102">
        <v>1</v>
      </c>
      <c r="G126" s="125"/>
      <c r="H126" s="112" t="s">
        <v>201</v>
      </c>
      <c r="I126" s="128">
        <f>SUM(F125:F146)</f>
        <v>4</v>
      </c>
    </row>
    <row r="127" spans="1:9" ht="20.100000000000001" customHeight="1">
      <c r="B127" s="129" t="s">
        <v>11</v>
      </c>
      <c r="C127" s="100"/>
      <c r="D127" s="131">
        <v>34</v>
      </c>
      <c r="E127" s="102"/>
      <c r="F127" s="102"/>
      <c r="G127" s="125"/>
      <c r="H127" s="113" t="s">
        <v>202</v>
      </c>
      <c r="I127" s="125">
        <f>SUMPRODUCT(D125:D146,F125:F146)</f>
        <v>170</v>
      </c>
    </row>
    <row r="128" spans="1:9" ht="20.100000000000001" customHeight="1">
      <c r="B128" s="129" t="s">
        <v>160</v>
      </c>
      <c r="C128" s="100"/>
      <c r="D128" s="132">
        <v>102</v>
      </c>
      <c r="E128" s="102"/>
      <c r="F128" s="102"/>
      <c r="G128" s="125"/>
      <c r="H128" s="113" t="s">
        <v>203</v>
      </c>
      <c r="I128" s="125">
        <f>SUM(D125:D146)</f>
        <v>935</v>
      </c>
    </row>
    <row r="129" spans="2:9" ht="20.100000000000001" customHeight="1">
      <c r="B129" s="129" t="s">
        <v>14</v>
      </c>
      <c r="C129" s="100"/>
      <c r="D129" s="131">
        <v>34</v>
      </c>
      <c r="E129" s="102"/>
      <c r="F129" s="102"/>
      <c r="G129" s="125"/>
      <c r="H129" s="113" t="s">
        <v>204</v>
      </c>
      <c r="I129" s="125">
        <f>I128-I127</f>
        <v>765</v>
      </c>
    </row>
    <row r="130" spans="2:9" ht="20.100000000000001" customHeight="1">
      <c r="B130" s="129" t="s">
        <v>9</v>
      </c>
      <c r="C130" s="100"/>
      <c r="D130" s="132">
        <v>34</v>
      </c>
      <c r="E130" s="102">
        <v>1</v>
      </c>
      <c r="F130" s="102">
        <v>1</v>
      </c>
      <c r="G130" s="125"/>
      <c r="H130" s="125"/>
      <c r="I130" s="125"/>
    </row>
    <row r="131" spans="2:9" ht="20.100000000000001" customHeight="1">
      <c r="B131" s="129" t="s">
        <v>13</v>
      </c>
      <c r="C131" s="100"/>
      <c r="D131" s="131">
        <v>34</v>
      </c>
      <c r="E131" s="102"/>
      <c r="F131" s="102"/>
      <c r="G131" s="125"/>
      <c r="H131" s="125"/>
      <c r="I131" s="119" t="s">
        <v>242</v>
      </c>
    </row>
    <row r="132" spans="2:9" ht="20.100000000000001" customHeight="1">
      <c r="B132" s="129" t="s">
        <v>158</v>
      </c>
      <c r="C132" s="100"/>
      <c r="D132" s="132">
        <v>34</v>
      </c>
      <c r="E132" s="102">
        <v>1</v>
      </c>
      <c r="F132" s="102">
        <v>1</v>
      </c>
      <c r="G132" s="125"/>
      <c r="H132" s="125"/>
      <c r="I132" s="125"/>
    </row>
    <row r="133" spans="2:9" ht="20.100000000000001" customHeight="1">
      <c r="B133" s="129" t="s">
        <v>153</v>
      </c>
      <c r="C133" s="100"/>
      <c r="D133" s="131">
        <v>34</v>
      </c>
      <c r="E133" s="102"/>
      <c r="F133" s="102"/>
      <c r="G133" s="125"/>
      <c r="H133" s="125"/>
      <c r="I133" s="125"/>
    </row>
    <row r="134" spans="2:9" ht="20.100000000000001" customHeight="1">
      <c r="B134" s="129" t="s">
        <v>12</v>
      </c>
      <c r="C134" s="100"/>
      <c r="D134" s="131">
        <v>34</v>
      </c>
      <c r="E134" s="102"/>
      <c r="F134" s="102"/>
      <c r="G134" s="125"/>
      <c r="H134" s="125"/>
      <c r="I134" s="125"/>
    </row>
    <row r="135" spans="2:9" ht="20.100000000000001" customHeight="1">
      <c r="B135" s="129" t="s">
        <v>150</v>
      </c>
      <c r="C135" s="100"/>
      <c r="D135" s="131">
        <v>34</v>
      </c>
      <c r="E135" s="102"/>
      <c r="F135" s="102"/>
      <c r="G135" s="125"/>
      <c r="H135" s="125"/>
      <c r="I135" s="125"/>
    </row>
    <row r="136" spans="2:9" ht="20.100000000000001" customHeight="1">
      <c r="B136" s="129" t="s">
        <v>17</v>
      </c>
      <c r="C136" s="100"/>
      <c r="D136" s="132">
        <v>51</v>
      </c>
      <c r="E136" s="102">
        <v>1</v>
      </c>
      <c r="F136" s="102">
        <v>1</v>
      </c>
      <c r="G136" s="125"/>
      <c r="H136" s="125"/>
      <c r="I136" s="125"/>
    </row>
    <row r="137" spans="2:9" ht="20.100000000000001" customHeight="1">
      <c r="B137" s="129" t="s">
        <v>168</v>
      </c>
      <c r="C137" s="100"/>
      <c r="D137" s="131">
        <v>34</v>
      </c>
      <c r="E137" s="102"/>
      <c r="F137" s="102"/>
      <c r="G137" s="125"/>
      <c r="H137" s="227" t="s">
        <v>227</v>
      </c>
      <c r="I137" s="227"/>
    </row>
    <row r="138" spans="2:9" ht="20.100000000000001" customHeight="1">
      <c r="B138" s="129" t="s">
        <v>16</v>
      </c>
      <c r="C138" s="100"/>
      <c r="D138" s="131">
        <v>34</v>
      </c>
      <c r="E138" s="102"/>
      <c r="F138" s="102"/>
      <c r="G138" s="125"/>
      <c r="H138" s="112" t="s">
        <v>201</v>
      </c>
      <c r="I138" s="122">
        <f>SUM(E125:E146)</f>
        <v>4</v>
      </c>
    </row>
    <row r="139" spans="2:9" ht="20.100000000000001" customHeight="1">
      <c r="B139" s="129" t="s">
        <v>18</v>
      </c>
      <c r="C139" s="100"/>
      <c r="D139" s="131">
        <v>51</v>
      </c>
      <c r="E139" s="102"/>
      <c r="F139" s="102"/>
      <c r="G139" s="125"/>
      <c r="H139" s="113" t="s">
        <v>202</v>
      </c>
      <c r="I139" s="123">
        <f>SUMPRODUCT(D125:D146,E125:E146)</f>
        <v>170</v>
      </c>
    </row>
    <row r="140" spans="2:9" ht="20.100000000000001" customHeight="1">
      <c r="B140" s="129" t="s">
        <v>173</v>
      </c>
      <c r="C140" s="100"/>
      <c r="D140" s="132">
        <v>34</v>
      </c>
      <c r="E140" s="102"/>
      <c r="F140" s="102"/>
      <c r="G140" s="125"/>
      <c r="H140" s="113" t="s">
        <v>203</v>
      </c>
      <c r="I140" s="125">
        <f>SUM(D125:D164)</f>
        <v>935</v>
      </c>
    </row>
    <row r="141" spans="2:9" ht="20.100000000000001" customHeight="1">
      <c r="B141" s="129" t="s">
        <v>174</v>
      </c>
      <c r="C141" s="100"/>
      <c r="D141" s="133">
        <v>34</v>
      </c>
      <c r="E141" s="102"/>
      <c r="F141" s="102"/>
      <c r="G141" s="125"/>
      <c r="H141" s="113" t="s">
        <v>204</v>
      </c>
      <c r="I141" s="123">
        <f>I140-I139</f>
        <v>765</v>
      </c>
    </row>
    <row r="142" spans="2:9" ht="20.100000000000001" customHeight="1">
      <c r="B142" s="129" t="s">
        <v>175</v>
      </c>
      <c r="C142" s="100"/>
      <c r="D142" s="133">
        <v>51</v>
      </c>
      <c r="E142" s="102"/>
      <c r="F142" s="102"/>
      <c r="G142" s="125"/>
      <c r="H142" s="125"/>
      <c r="I142" s="125"/>
    </row>
    <row r="143" spans="2:9" ht="20.100000000000001" customHeight="1">
      <c r="B143" s="129" t="s">
        <v>176</v>
      </c>
      <c r="C143" s="100"/>
      <c r="D143" s="133">
        <v>51</v>
      </c>
      <c r="E143" s="102"/>
      <c r="F143" s="102"/>
      <c r="G143" s="125"/>
      <c r="H143" s="125"/>
      <c r="I143" s="119" t="s">
        <v>230</v>
      </c>
    </row>
    <row r="144" spans="2:9" ht="20.100000000000001" customHeight="1">
      <c r="B144" s="130" t="s">
        <v>152</v>
      </c>
      <c r="C144" s="100"/>
      <c r="D144" s="133">
        <v>51</v>
      </c>
      <c r="E144" s="102"/>
      <c r="F144" s="102"/>
      <c r="G144" s="125"/>
      <c r="H144" s="125"/>
      <c r="I144" s="125"/>
    </row>
    <row r="145" spans="2:9" ht="20.100000000000001" customHeight="1">
      <c r="B145" s="130" t="s">
        <v>151</v>
      </c>
      <c r="C145" s="100"/>
      <c r="D145" s="134">
        <v>51</v>
      </c>
      <c r="E145" s="102"/>
      <c r="F145" s="102"/>
      <c r="G145" s="125"/>
      <c r="H145" s="125"/>
      <c r="I145" s="125"/>
    </row>
    <row r="146" spans="2:9" ht="20.100000000000001" customHeight="1">
      <c r="B146" s="129" t="s">
        <v>177</v>
      </c>
      <c r="C146" s="100"/>
      <c r="D146" s="135">
        <v>34</v>
      </c>
      <c r="E146" s="102"/>
      <c r="F146" s="102"/>
      <c r="G146" s="125"/>
      <c r="H146" s="125"/>
      <c r="I146" s="125"/>
    </row>
    <row r="147" spans="2:9" ht="20.100000000000001" customHeight="1">
      <c r="B147" s="148"/>
      <c r="C147" s="149"/>
      <c r="D147" s="150"/>
      <c r="E147" s="151"/>
      <c r="F147" s="151"/>
      <c r="G147" s="125"/>
      <c r="H147" s="125"/>
      <c r="I147" s="125"/>
    </row>
    <row r="148" spans="2:9" ht="20.100000000000001" customHeight="1">
      <c r="B148" s="112"/>
      <c r="C148" s="127"/>
      <c r="D148" s="103"/>
      <c r="E148" s="128"/>
      <c r="F148" s="128"/>
      <c r="G148" s="125"/>
      <c r="H148" s="125"/>
      <c r="I148" s="125"/>
    </row>
    <row r="149" spans="2:9" ht="20.100000000000001" customHeight="1">
      <c r="B149" s="112"/>
      <c r="C149" s="127"/>
      <c r="D149" s="103"/>
      <c r="E149" s="128"/>
      <c r="F149" s="128"/>
      <c r="G149" s="125"/>
      <c r="H149" s="125"/>
      <c r="I149" s="125"/>
    </row>
    <row r="150" spans="2:9" ht="20.100000000000001" customHeight="1">
      <c r="B150" s="112"/>
      <c r="C150" s="127"/>
      <c r="D150" s="103"/>
      <c r="E150" s="128"/>
      <c r="F150" s="128"/>
      <c r="G150" s="125"/>
      <c r="H150" s="125"/>
      <c r="I150" s="125"/>
    </row>
    <row r="151" spans="2:9" ht="20.100000000000001" customHeight="1">
      <c r="B151" s="112"/>
      <c r="C151" s="127"/>
      <c r="D151" s="103"/>
      <c r="E151" s="128"/>
      <c r="F151" s="128"/>
      <c r="G151" s="125"/>
      <c r="H151" s="125"/>
      <c r="I151" s="125"/>
    </row>
    <row r="152" spans="2:9" ht="20.100000000000001" customHeight="1">
      <c r="B152" s="112"/>
      <c r="C152" s="127"/>
      <c r="D152" s="103"/>
      <c r="E152" s="128"/>
      <c r="F152" s="128"/>
      <c r="G152" s="125"/>
      <c r="H152" s="125"/>
      <c r="I152" s="125"/>
    </row>
    <row r="153" spans="2:9" ht="20.100000000000001" customHeight="1">
      <c r="B153" s="147"/>
      <c r="C153" s="127"/>
      <c r="D153" s="103"/>
      <c r="E153" s="128"/>
      <c r="F153" s="128"/>
      <c r="G153" s="125"/>
      <c r="H153" s="125"/>
      <c r="I153" s="125"/>
    </row>
    <row r="154" spans="2:9" ht="20.100000000000001" customHeight="1">
      <c r="B154" s="112"/>
      <c r="C154" s="127"/>
      <c r="D154" s="103"/>
      <c r="E154" s="128"/>
      <c r="F154" s="128"/>
      <c r="G154" s="125"/>
      <c r="H154" s="125"/>
      <c r="I154" s="125"/>
    </row>
    <row r="155" spans="2:9" ht="20.100000000000001" customHeight="1">
      <c r="B155" s="112"/>
      <c r="C155" s="127"/>
      <c r="D155" s="103"/>
      <c r="E155" s="128"/>
      <c r="F155" s="128"/>
      <c r="G155" s="125"/>
      <c r="H155" s="125"/>
      <c r="I155" s="125"/>
    </row>
    <row r="156" spans="2:9" ht="20.100000000000001" customHeight="1">
      <c r="B156" s="112"/>
      <c r="C156" s="127"/>
      <c r="D156" s="103"/>
      <c r="E156" s="128"/>
      <c r="F156" s="128"/>
      <c r="G156" s="125"/>
      <c r="H156" s="125"/>
      <c r="I156" s="125"/>
    </row>
    <row r="157" spans="2:9" ht="20.100000000000001" customHeight="1">
      <c r="B157" s="112"/>
      <c r="C157" s="127"/>
      <c r="D157" s="103"/>
      <c r="E157" s="128"/>
      <c r="F157" s="128"/>
      <c r="G157" s="125"/>
      <c r="H157" s="125"/>
      <c r="I157" s="125"/>
    </row>
    <row r="158" spans="2:9" ht="20.100000000000001" customHeight="1">
      <c r="B158" s="112"/>
      <c r="C158" s="127"/>
      <c r="D158" s="103"/>
      <c r="E158" s="128"/>
      <c r="F158" s="128"/>
      <c r="G158" s="125"/>
      <c r="H158" s="125"/>
      <c r="I158" s="125"/>
    </row>
    <row r="159" spans="2:9" ht="20.100000000000001" customHeight="1">
      <c r="B159" s="112"/>
      <c r="C159" s="127"/>
      <c r="D159" s="103"/>
      <c r="E159" s="128"/>
      <c r="F159" s="128"/>
      <c r="G159" s="125"/>
      <c r="H159" s="125"/>
      <c r="I159" s="125"/>
    </row>
    <row r="160" spans="2:9" ht="20.100000000000001" customHeight="1">
      <c r="B160" s="112"/>
      <c r="C160" s="127"/>
      <c r="D160" s="103"/>
      <c r="E160" s="128"/>
      <c r="F160" s="128"/>
      <c r="G160" s="125"/>
      <c r="H160" s="125"/>
      <c r="I160" s="125"/>
    </row>
    <row r="161" spans="1:9" ht="20.100000000000001" customHeight="1">
      <c r="B161" s="112"/>
      <c r="C161" s="127"/>
      <c r="D161" s="103"/>
      <c r="E161" s="128"/>
      <c r="F161" s="128"/>
      <c r="G161" s="125"/>
      <c r="H161" s="125"/>
      <c r="I161" s="125"/>
    </row>
    <row r="162" spans="1:9" ht="20.100000000000001" customHeight="1">
      <c r="C162" s="125"/>
      <c r="D162" s="125"/>
      <c r="E162" s="125"/>
      <c r="F162" s="112"/>
      <c r="G162" s="127"/>
      <c r="H162" s="103"/>
      <c r="I162" s="128"/>
    </row>
    <row r="163" spans="1:9" ht="20.100000000000001" customHeight="1">
      <c r="A163" s="156">
        <f>1+A123</f>
        <v>5</v>
      </c>
      <c r="B163" s="109" t="s">
        <v>250</v>
      </c>
      <c r="C163" s="95" t="s">
        <v>197</v>
      </c>
      <c r="D163" s="95" t="s">
        <v>198</v>
      </c>
      <c r="E163" s="117"/>
      <c r="F163" s="117" t="s">
        <v>245</v>
      </c>
      <c r="G163" s="125"/>
      <c r="H163" s="125">
        <v>1230015175</v>
      </c>
      <c r="I163" s="125"/>
    </row>
    <row r="164" spans="1:9" ht="67.5">
      <c r="B164" s="110" t="s">
        <v>199</v>
      </c>
      <c r="C164" s="16" t="s">
        <v>59</v>
      </c>
      <c r="D164" s="16" t="s">
        <v>60</v>
      </c>
      <c r="E164" s="116" t="s">
        <v>228</v>
      </c>
      <c r="F164" s="116" t="s">
        <v>225</v>
      </c>
      <c r="G164" s="125"/>
      <c r="H164" s="125"/>
      <c r="I164" s="125"/>
    </row>
    <row r="165" spans="1:9" ht="20.100000000000001" customHeight="1">
      <c r="B165" s="129" t="s">
        <v>25</v>
      </c>
      <c r="C165" s="100"/>
      <c r="D165" s="131">
        <v>34</v>
      </c>
      <c r="E165" s="102"/>
      <c r="F165" s="102"/>
      <c r="G165" s="125"/>
      <c r="H165" s="227" t="s">
        <v>226</v>
      </c>
      <c r="I165" s="227"/>
    </row>
    <row r="166" spans="1:9" ht="20.100000000000001" customHeight="1">
      <c r="B166" s="129" t="s">
        <v>24</v>
      </c>
      <c r="C166" s="100"/>
      <c r="D166" s="132">
        <v>51</v>
      </c>
      <c r="E166" s="102">
        <v>1</v>
      </c>
      <c r="F166" s="102">
        <v>1</v>
      </c>
      <c r="G166" s="125"/>
      <c r="H166" s="112" t="s">
        <v>201</v>
      </c>
      <c r="I166" s="128">
        <f>SUM(F165:F186)</f>
        <v>5</v>
      </c>
    </row>
    <row r="167" spans="1:9" ht="20.100000000000001" customHeight="1">
      <c r="B167" s="129" t="s">
        <v>11</v>
      </c>
      <c r="C167" s="100"/>
      <c r="D167" s="131">
        <v>34</v>
      </c>
      <c r="E167" s="102"/>
      <c r="F167" s="102"/>
      <c r="G167" s="125"/>
      <c r="H167" s="113" t="s">
        <v>202</v>
      </c>
      <c r="I167" s="125">
        <f>SUMPRODUCT(D165:D186,F165:F186)</f>
        <v>204</v>
      </c>
    </row>
    <row r="168" spans="1:9" ht="20.100000000000001" customHeight="1">
      <c r="B168" s="129" t="s">
        <v>160</v>
      </c>
      <c r="C168" s="100"/>
      <c r="D168" s="132">
        <v>102</v>
      </c>
      <c r="E168" s="102"/>
      <c r="F168" s="102"/>
      <c r="G168" s="125"/>
      <c r="H168" s="113" t="s">
        <v>203</v>
      </c>
      <c r="I168" s="123">
        <f>SUM(D165:D186)</f>
        <v>935</v>
      </c>
    </row>
    <row r="169" spans="1:9" ht="18.75">
      <c r="B169" s="129" t="s">
        <v>14</v>
      </c>
      <c r="C169" s="100"/>
      <c r="D169" s="131">
        <v>34</v>
      </c>
      <c r="E169" s="102"/>
      <c r="F169" s="102"/>
      <c r="G169" s="125"/>
      <c r="H169" s="113" t="s">
        <v>204</v>
      </c>
      <c r="I169" s="125">
        <f>I168-I167</f>
        <v>731</v>
      </c>
    </row>
    <row r="170" spans="1:9" ht="20.100000000000001" customHeight="1">
      <c r="B170" s="129" t="s">
        <v>9</v>
      </c>
      <c r="C170" s="100"/>
      <c r="D170" s="132">
        <v>34</v>
      </c>
      <c r="E170" s="102">
        <v>1</v>
      </c>
      <c r="F170" s="102">
        <v>1</v>
      </c>
      <c r="G170" s="125"/>
      <c r="H170" s="125"/>
      <c r="I170" s="125"/>
    </row>
    <row r="171" spans="1:9" ht="20.100000000000001" customHeight="1">
      <c r="B171" s="129" t="s">
        <v>13</v>
      </c>
      <c r="C171" s="100"/>
      <c r="D171" s="131">
        <v>34</v>
      </c>
      <c r="E171" s="102"/>
      <c r="F171" s="102"/>
      <c r="G171" s="125"/>
      <c r="H171" s="125"/>
      <c r="I171" s="119" t="s">
        <v>242</v>
      </c>
    </row>
    <row r="172" spans="1:9" ht="20.100000000000001" customHeight="1">
      <c r="B172" s="129" t="s">
        <v>158</v>
      </c>
      <c r="C172" s="100"/>
      <c r="D172" s="132">
        <v>34</v>
      </c>
      <c r="E172" s="102">
        <v>1</v>
      </c>
      <c r="F172" s="102">
        <v>1</v>
      </c>
      <c r="G172" s="125"/>
      <c r="H172" s="125"/>
      <c r="I172" s="125"/>
    </row>
    <row r="173" spans="1:9" ht="20.100000000000001" customHeight="1">
      <c r="B173" s="129" t="s">
        <v>153</v>
      </c>
      <c r="C173" s="100"/>
      <c r="D173" s="131">
        <v>34</v>
      </c>
      <c r="E173" s="102"/>
      <c r="F173" s="102"/>
      <c r="G173" s="125"/>
      <c r="H173" s="125"/>
      <c r="I173" s="125"/>
    </row>
    <row r="174" spans="1:9" ht="20.100000000000001" customHeight="1">
      <c r="B174" s="129" t="s">
        <v>12</v>
      </c>
      <c r="C174" s="100"/>
      <c r="D174" s="131">
        <v>34</v>
      </c>
      <c r="E174" s="102"/>
      <c r="F174" s="102"/>
      <c r="G174" s="125"/>
      <c r="H174" s="125"/>
      <c r="I174" s="125"/>
    </row>
    <row r="175" spans="1:9" ht="20.100000000000001" customHeight="1">
      <c r="B175" s="129" t="s">
        <v>150</v>
      </c>
      <c r="C175" s="100"/>
      <c r="D175" s="131">
        <v>34</v>
      </c>
      <c r="E175" s="102"/>
      <c r="F175" s="102"/>
      <c r="G175" s="125"/>
      <c r="H175" s="125"/>
      <c r="I175" s="125"/>
    </row>
    <row r="176" spans="1:9" ht="20.100000000000001" customHeight="1">
      <c r="B176" s="129" t="s">
        <v>17</v>
      </c>
      <c r="C176" s="100"/>
      <c r="D176" s="132">
        <v>51</v>
      </c>
      <c r="E176" s="102">
        <v>1</v>
      </c>
      <c r="F176" s="102">
        <v>1</v>
      </c>
      <c r="G176" s="125"/>
      <c r="H176" s="125"/>
      <c r="I176" s="125"/>
    </row>
    <row r="177" spans="2:9" ht="20.100000000000001" customHeight="1">
      <c r="B177" s="129" t="s">
        <v>168</v>
      </c>
      <c r="C177" s="100"/>
      <c r="D177" s="131">
        <v>34</v>
      </c>
      <c r="E177" s="102"/>
      <c r="F177" s="102"/>
      <c r="G177" s="125"/>
      <c r="H177" s="227" t="s">
        <v>227</v>
      </c>
      <c r="I177" s="227"/>
    </row>
    <row r="178" spans="2:9" ht="20.100000000000001" customHeight="1">
      <c r="B178" s="129" t="s">
        <v>16</v>
      </c>
      <c r="C178" s="100"/>
      <c r="D178" s="131">
        <v>34</v>
      </c>
      <c r="E178" s="102"/>
      <c r="F178" s="102"/>
      <c r="G178" s="125"/>
      <c r="H178" s="112" t="s">
        <v>201</v>
      </c>
      <c r="I178" s="122">
        <f>SUM(E165:E186)</f>
        <v>5</v>
      </c>
    </row>
    <row r="179" spans="2:9" ht="20.100000000000001" customHeight="1">
      <c r="B179" s="129" t="s">
        <v>18</v>
      </c>
      <c r="C179" s="100"/>
      <c r="D179" s="131">
        <v>51</v>
      </c>
      <c r="E179" s="102"/>
      <c r="F179" s="102"/>
      <c r="G179" s="125"/>
      <c r="H179" s="113" t="s">
        <v>202</v>
      </c>
      <c r="I179" s="123">
        <f>SUMPRODUCT(D165:D186,E165:E186)</f>
        <v>204</v>
      </c>
    </row>
    <row r="180" spans="2:9" ht="20.100000000000001" customHeight="1">
      <c r="B180" s="129" t="s">
        <v>173</v>
      </c>
      <c r="C180" s="100"/>
      <c r="D180" s="132">
        <v>34</v>
      </c>
      <c r="E180" s="102">
        <v>1</v>
      </c>
      <c r="F180" s="102">
        <v>1</v>
      </c>
      <c r="G180" s="125"/>
      <c r="H180" s="113" t="s">
        <v>203</v>
      </c>
      <c r="I180" s="123">
        <f>SUM(D165:D186)</f>
        <v>935</v>
      </c>
    </row>
    <row r="181" spans="2:9" ht="20.100000000000001" customHeight="1">
      <c r="B181" s="129" t="s">
        <v>174</v>
      </c>
      <c r="C181" s="100"/>
      <c r="D181" s="133">
        <v>34</v>
      </c>
      <c r="E181" s="102"/>
      <c r="F181" s="102"/>
      <c r="G181" s="125"/>
      <c r="H181" s="113" t="s">
        <v>204</v>
      </c>
      <c r="I181" s="123">
        <f>I180-I179</f>
        <v>731</v>
      </c>
    </row>
    <row r="182" spans="2:9" ht="20.100000000000001" customHeight="1">
      <c r="B182" s="129" t="s">
        <v>175</v>
      </c>
      <c r="C182" s="100"/>
      <c r="D182" s="133">
        <v>51</v>
      </c>
      <c r="E182" s="102"/>
      <c r="F182" s="102"/>
      <c r="G182" s="125"/>
      <c r="H182" s="125"/>
      <c r="I182" s="125"/>
    </row>
    <row r="183" spans="2:9" ht="20.100000000000001" customHeight="1">
      <c r="B183" s="129" t="s">
        <v>176</v>
      </c>
      <c r="C183" s="100"/>
      <c r="D183" s="133">
        <v>51</v>
      </c>
      <c r="E183" s="102"/>
      <c r="F183" s="102"/>
      <c r="G183" s="125"/>
      <c r="H183" s="125"/>
      <c r="I183" s="119" t="s">
        <v>230</v>
      </c>
    </row>
    <row r="184" spans="2:9" ht="20.100000000000001" customHeight="1">
      <c r="B184" s="130" t="s">
        <v>152</v>
      </c>
      <c r="C184" s="100"/>
      <c r="D184" s="133">
        <v>51</v>
      </c>
      <c r="E184" s="102"/>
      <c r="F184" s="102"/>
      <c r="G184" s="125"/>
      <c r="H184" s="125"/>
      <c r="I184" s="125"/>
    </row>
    <row r="185" spans="2:9" ht="20.100000000000001" customHeight="1">
      <c r="B185" s="130" t="s">
        <v>151</v>
      </c>
      <c r="C185" s="100"/>
      <c r="D185" s="134">
        <v>51</v>
      </c>
      <c r="E185" s="102"/>
      <c r="F185" s="102"/>
      <c r="G185" s="125"/>
      <c r="H185" s="125"/>
      <c r="I185" s="125"/>
    </row>
    <row r="186" spans="2:9" ht="20.100000000000001" customHeight="1">
      <c r="B186" s="129" t="s">
        <v>177</v>
      </c>
      <c r="C186" s="100"/>
      <c r="D186" s="135">
        <v>34</v>
      </c>
      <c r="E186" s="102"/>
      <c r="F186" s="102"/>
      <c r="G186" s="125"/>
      <c r="H186" s="125"/>
      <c r="I186" s="125"/>
    </row>
    <row r="187" spans="2:9" ht="20.100000000000001" customHeight="1">
      <c r="B187" s="112"/>
      <c r="C187" s="127"/>
      <c r="D187" s="103"/>
      <c r="E187" s="128"/>
      <c r="F187" s="128"/>
      <c r="G187" s="128"/>
      <c r="H187" s="128"/>
      <c r="I187" s="128"/>
    </row>
    <row r="188" spans="2:9" ht="20.100000000000001" customHeight="1">
      <c r="B188" s="112"/>
      <c r="C188" s="127"/>
      <c r="D188" s="103"/>
      <c r="E188" s="128"/>
      <c r="F188" s="128"/>
      <c r="G188" s="128"/>
      <c r="H188" s="128"/>
      <c r="I188" s="128"/>
    </row>
    <row r="189" spans="2:9" ht="20.100000000000001" customHeight="1">
      <c r="B189" s="112"/>
      <c r="C189" s="127"/>
      <c r="D189" s="103"/>
      <c r="E189" s="128"/>
      <c r="F189" s="128"/>
      <c r="G189" s="128"/>
      <c r="H189" s="128"/>
      <c r="I189" s="128"/>
    </row>
    <row r="190" spans="2:9" ht="20.100000000000001" customHeight="1">
      <c r="B190" s="112"/>
      <c r="C190" s="127"/>
      <c r="D190" s="103"/>
      <c r="E190" s="128"/>
      <c r="F190" s="128"/>
      <c r="G190" s="128"/>
      <c r="H190" s="128"/>
      <c r="I190" s="128"/>
    </row>
    <row r="191" spans="2:9" ht="20.100000000000001" customHeight="1">
      <c r="B191" s="112"/>
      <c r="C191" s="127"/>
      <c r="D191" s="103"/>
      <c r="E191" s="128"/>
      <c r="F191" s="128"/>
      <c r="G191" s="128"/>
      <c r="H191" s="128"/>
      <c r="I191" s="128"/>
    </row>
    <row r="192" spans="2:9" ht="20.100000000000001" customHeight="1">
      <c r="B192" s="112"/>
      <c r="C192" s="127"/>
      <c r="D192" s="103"/>
      <c r="E192" s="128"/>
      <c r="F192" s="128"/>
      <c r="G192" s="128"/>
      <c r="H192" s="128"/>
      <c r="I192" s="128"/>
    </row>
    <row r="193" spans="1:9" ht="20.100000000000001" customHeight="1">
      <c r="B193" s="112"/>
      <c r="C193" s="127"/>
      <c r="D193" s="103"/>
      <c r="E193" s="128"/>
      <c r="F193" s="128"/>
      <c r="G193" s="128"/>
      <c r="H193" s="128"/>
      <c r="I193" s="128"/>
    </row>
    <row r="194" spans="1:9" ht="20.100000000000001" customHeight="1">
      <c r="B194" s="112"/>
      <c r="C194" s="127"/>
      <c r="D194" s="103"/>
      <c r="E194" s="128"/>
      <c r="F194" s="128"/>
      <c r="G194" s="128"/>
      <c r="H194" s="128"/>
      <c r="I194" s="128"/>
    </row>
    <row r="195" spans="1:9" ht="20.100000000000001" customHeight="1">
      <c r="B195" s="112"/>
      <c r="C195" s="127"/>
      <c r="D195" s="103"/>
      <c r="E195" s="128"/>
      <c r="F195" s="128"/>
      <c r="G195" s="128"/>
      <c r="H195" s="128"/>
      <c r="I195" s="128"/>
    </row>
    <row r="196" spans="1:9" ht="20.100000000000001" customHeight="1">
      <c r="B196" s="112"/>
      <c r="C196" s="127"/>
      <c r="D196" s="103"/>
      <c r="E196" s="128"/>
      <c r="F196" s="128"/>
      <c r="G196" s="128"/>
      <c r="H196" s="128"/>
      <c r="I196" s="128"/>
    </row>
    <row r="197" spans="1:9" ht="20.100000000000001" customHeight="1">
      <c r="B197" s="112"/>
      <c r="C197" s="127"/>
      <c r="D197" s="103"/>
      <c r="E197" s="128"/>
      <c r="F197" s="128"/>
      <c r="G197" s="128"/>
      <c r="H197" s="128"/>
      <c r="I197" s="128"/>
    </row>
    <row r="198" spans="1:9" ht="20.100000000000001" customHeight="1">
      <c r="B198" s="112"/>
      <c r="C198" s="127"/>
      <c r="D198" s="103"/>
      <c r="E198" s="128"/>
      <c r="F198" s="128"/>
      <c r="G198" s="128"/>
      <c r="H198" s="231"/>
      <c r="I198" s="231"/>
    </row>
    <row r="199" spans="1:9" ht="20.100000000000001" customHeight="1">
      <c r="B199" s="112"/>
      <c r="C199" s="127"/>
      <c r="D199" s="103"/>
      <c r="E199" s="128"/>
      <c r="F199" s="128"/>
      <c r="G199" s="128"/>
      <c r="H199" s="112"/>
      <c r="I199" s="128"/>
    </row>
    <row r="200" spans="1:9" ht="20.100000000000001" customHeight="1">
      <c r="B200" s="112"/>
      <c r="C200" s="127"/>
      <c r="D200" s="103"/>
      <c r="E200" s="128"/>
      <c r="F200" s="128"/>
      <c r="G200" s="128"/>
      <c r="H200" s="126"/>
      <c r="I200" s="128"/>
    </row>
    <row r="201" spans="1:9" ht="20.100000000000001" customHeight="1">
      <c r="B201" s="112"/>
      <c r="C201" s="127"/>
      <c r="D201" s="103"/>
      <c r="E201" s="128"/>
      <c r="F201" s="128"/>
      <c r="G201" s="128"/>
      <c r="H201" s="126"/>
      <c r="I201" s="128"/>
    </row>
    <row r="202" spans="1:9" ht="20.100000000000001" customHeight="1">
      <c r="B202" s="112"/>
      <c r="C202" s="127"/>
      <c r="D202" s="103"/>
      <c r="E202" s="128"/>
      <c r="F202" s="128"/>
      <c r="G202" s="128"/>
      <c r="H202" s="126"/>
      <c r="I202" s="128"/>
    </row>
    <row r="203" spans="1:9" ht="20.100000000000001" customHeight="1">
      <c r="A203" s="156">
        <f>1+A163</f>
        <v>6</v>
      </c>
      <c r="B203" s="109" t="s">
        <v>251</v>
      </c>
      <c r="C203" s="95" t="s">
        <v>197</v>
      </c>
      <c r="D203" s="95" t="s">
        <v>198</v>
      </c>
      <c r="E203" s="117"/>
      <c r="F203" s="117" t="s">
        <v>245</v>
      </c>
      <c r="G203" s="125"/>
      <c r="H203" s="125">
        <v>2560242291</v>
      </c>
      <c r="I203" s="125"/>
    </row>
    <row r="204" spans="1:9" ht="67.5">
      <c r="B204" s="110" t="s">
        <v>199</v>
      </c>
      <c r="C204" s="16" t="s">
        <v>59</v>
      </c>
      <c r="D204" s="16" t="s">
        <v>60</v>
      </c>
      <c r="E204" s="116" t="s">
        <v>228</v>
      </c>
      <c r="F204" s="116" t="s">
        <v>225</v>
      </c>
      <c r="G204" s="104"/>
      <c r="H204" s="104"/>
      <c r="I204" s="104"/>
    </row>
    <row r="205" spans="1:9" ht="20.100000000000001" customHeight="1">
      <c r="B205" s="129" t="s">
        <v>25</v>
      </c>
      <c r="C205" s="100"/>
      <c r="D205" s="131">
        <v>34</v>
      </c>
      <c r="E205" s="102"/>
      <c r="F205" s="102"/>
      <c r="G205" s="125"/>
      <c r="H205" s="227" t="s">
        <v>226</v>
      </c>
      <c r="I205" s="227"/>
    </row>
    <row r="206" spans="1:9" ht="20.100000000000001" customHeight="1">
      <c r="B206" s="129" t="s">
        <v>24</v>
      </c>
      <c r="C206" s="100"/>
      <c r="D206" s="132">
        <v>51</v>
      </c>
      <c r="E206" s="102"/>
      <c r="F206" s="102"/>
      <c r="G206" s="125"/>
      <c r="H206" s="112" t="s">
        <v>201</v>
      </c>
      <c r="I206" s="128">
        <f>SUM(F205:F226)</f>
        <v>2</v>
      </c>
    </row>
    <row r="207" spans="1:9" ht="20.100000000000001" customHeight="1">
      <c r="B207" s="129" t="s">
        <v>11</v>
      </c>
      <c r="C207" s="100"/>
      <c r="D207" s="131">
        <v>34</v>
      </c>
      <c r="E207" s="102"/>
      <c r="F207" s="102"/>
      <c r="G207" s="125"/>
      <c r="H207" s="113" t="s">
        <v>202</v>
      </c>
      <c r="I207" s="125">
        <f>SUMPRODUCT(D205:D226,F205:F226)</f>
        <v>68</v>
      </c>
    </row>
    <row r="208" spans="1:9" ht="20.100000000000001" customHeight="1">
      <c r="B208" s="129" t="s">
        <v>160</v>
      </c>
      <c r="C208" s="100"/>
      <c r="D208" s="132">
        <v>102</v>
      </c>
      <c r="E208" s="102"/>
      <c r="F208" s="102"/>
      <c r="G208" s="125"/>
      <c r="H208" s="113" t="s">
        <v>203</v>
      </c>
      <c r="I208" s="125">
        <f>SUM(D205:D226)</f>
        <v>935</v>
      </c>
    </row>
    <row r="209" spans="2:9" ht="20.100000000000001" customHeight="1">
      <c r="B209" s="129" t="s">
        <v>14</v>
      </c>
      <c r="C209" s="100"/>
      <c r="D209" s="131">
        <v>34</v>
      </c>
      <c r="E209" s="102"/>
      <c r="F209" s="102"/>
      <c r="G209" s="125"/>
      <c r="H209" s="113" t="s">
        <v>204</v>
      </c>
      <c r="I209" s="125">
        <f>I208-I207</f>
        <v>867</v>
      </c>
    </row>
    <row r="210" spans="2:9" ht="20.100000000000001" customHeight="1">
      <c r="B210" s="129" t="s">
        <v>9</v>
      </c>
      <c r="C210" s="100"/>
      <c r="D210" s="132">
        <v>34</v>
      </c>
      <c r="E210" s="102">
        <v>1</v>
      </c>
      <c r="F210" s="102">
        <v>1</v>
      </c>
      <c r="G210" s="125"/>
      <c r="H210" s="125"/>
      <c r="I210" s="125"/>
    </row>
    <row r="211" spans="2:9" ht="20.100000000000001" customHeight="1">
      <c r="B211" s="129" t="s">
        <v>13</v>
      </c>
      <c r="C211" s="100"/>
      <c r="D211" s="131">
        <v>34</v>
      </c>
      <c r="E211" s="102"/>
      <c r="F211" s="102"/>
      <c r="G211" s="125"/>
      <c r="H211" s="125"/>
      <c r="I211" s="119" t="s">
        <v>244</v>
      </c>
    </row>
    <row r="212" spans="2:9" ht="20.100000000000001" customHeight="1">
      <c r="B212" s="129" t="s">
        <v>158</v>
      </c>
      <c r="C212" s="100"/>
      <c r="D212" s="132">
        <v>34</v>
      </c>
      <c r="E212" s="102">
        <v>1</v>
      </c>
      <c r="F212" s="102">
        <v>1</v>
      </c>
      <c r="G212" s="125"/>
      <c r="H212" s="125"/>
      <c r="I212" s="125"/>
    </row>
    <row r="213" spans="2:9" ht="20.100000000000001" customHeight="1">
      <c r="B213" s="129" t="s">
        <v>153</v>
      </c>
      <c r="C213" s="100"/>
      <c r="D213" s="131">
        <v>34</v>
      </c>
      <c r="E213" s="102"/>
      <c r="F213" s="102"/>
      <c r="G213" s="125"/>
      <c r="H213" s="125"/>
      <c r="I213" s="125"/>
    </row>
    <row r="214" spans="2:9" ht="20.100000000000001" customHeight="1">
      <c r="B214" s="129" t="s">
        <v>12</v>
      </c>
      <c r="C214" s="100"/>
      <c r="D214" s="131">
        <v>34</v>
      </c>
      <c r="E214" s="102"/>
      <c r="F214" s="102"/>
      <c r="G214" s="125"/>
      <c r="H214" s="125"/>
      <c r="I214" s="125"/>
    </row>
    <row r="215" spans="2:9" ht="20.100000000000001" customHeight="1">
      <c r="B215" s="129" t="s">
        <v>150</v>
      </c>
      <c r="C215" s="100"/>
      <c r="D215" s="131">
        <v>34</v>
      </c>
      <c r="E215" s="102"/>
      <c r="F215" s="102"/>
      <c r="G215" s="125"/>
      <c r="H215" s="125"/>
      <c r="I215" s="125"/>
    </row>
    <row r="216" spans="2:9" ht="20.100000000000001" customHeight="1">
      <c r="B216" s="129" t="s">
        <v>17</v>
      </c>
      <c r="C216" s="100"/>
      <c r="D216" s="132">
        <v>51</v>
      </c>
      <c r="E216" s="102"/>
      <c r="F216" s="102"/>
      <c r="G216" s="125"/>
      <c r="H216" s="125"/>
      <c r="I216" s="125"/>
    </row>
    <row r="217" spans="2:9" ht="20.100000000000001" customHeight="1">
      <c r="B217" s="129" t="s">
        <v>168</v>
      </c>
      <c r="C217" s="100"/>
      <c r="D217" s="131">
        <v>34</v>
      </c>
      <c r="E217" s="102"/>
      <c r="F217" s="102"/>
      <c r="G217" s="125"/>
      <c r="H217" s="227" t="s">
        <v>227</v>
      </c>
      <c r="I217" s="227"/>
    </row>
    <row r="218" spans="2:9" ht="20.100000000000001" customHeight="1">
      <c r="B218" s="129" t="s">
        <v>16</v>
      </c>
      <c r="C218" s="100"/>
      <c r="D218" s="131">
        <v>34</v>
      </c>
      <c r="E218" s="102"/>
      <c r="F218" s="102"/>
      <c r="G218" s="125"/>
      <c r="H218" s="112" t="s">
        <v>201</v>
      </c>
      <c r="I218" s="122">
        <f>SUM(E205:E226)</f>
        <v>2</v>
      </c>
    </row>
    <row r="219" spans="2:9" ht="20.100000000000001" customHeight="1">
      <c r="B219" s="129" t="s">
        <v>18</v>
      </c>
      <c r="C219" s="100"/>
      <c r="D219" s="131">
        <v>51</v>
      </c>
      <c r="E219" s="102"/>
      <c r="F219" s="102"/>
      <c r="G219" s="125"/>
      <c r="H219" s="113" t="s">
        <v>202</v>
      </c>
      <c r="I219" s="123">
        <f>SUMPRODUCT(D205:D226,E205:E226)</f>
        <v>68</v>
      </c>
    </row>
    <row r="220" spans="2:9" ht="20.100000000000001" customHeight="1">
      <c r="B220" s="129" t="s">
        <v>173</v>
      </c>
      <c r="C220" s="100"/>
      <c r="D220" s="132">
        <v>34</v>
      </c>
      <c r="E220" s="102"/>
      <c r="F220" s="102"/>
      <c r="G220" s="125"/>
      <c r="H220" s="113" t="s">
        <v>203</v>
      </c>
      <c r="I220" s="123">
        <f>SUM(D205:D226)</f>
        <v>935</v>
      </c>
    </row>
    <row r="221" spans="2:9" ht="20.100000000000001" customHeight="1">
      <c r="B221" s="129" t="s">
        <v>174</v>
      </c>
      <c r="C221" s="100"/>
      <c r="D221" s="133">
        <v>34</v>
      </c>
      <c r="E221" s="102"/>
      <c r="F221" s="102"/>
      <c r="G221" s="125"/>
      <c r="H221" s="113" t="s">
        <v>204</v>
      </c>
      <c r="I221" s="123">
        <f>I220-I219</f>
        <v>867</v>
      </c>
    </row>
    <row r="222" spans="2:9" ht="20.100000000000001" customHeight="1">
      <c r="B222" s="129" t="s">
        <v>175</v>
      </c>
      <c r="C222" s="100"/>
      <c r="D222" s="133">
        <v>51</v>
      </c>
      <c r="E222" s="102"/>
      <c r="F222" s="102"/>
      <c r="G222" s="125"/>
      <c r="H222" s="125"/>
      <c r="I222" s="125"/>
    </row>
    <row r="223" spans="2:9" ht="20.100000000000001" customHeight="1">
      <c r="B223" s="129" t="s">
        <v>176</v>
      </c>
      <c r="C223" s="100"/>
      <c r="D223" s="133">
        <v>51</v>
      </c>
      <c r="E223" s="102"/>
      <c r="F223" s="102"/>
      <c r="G223" s="125"/>
      <c r="H223" s="125"/>
      <c r="I223" s="119" t="s">
        <v>230</v>
      </c>
    </row>
    <row r="224" spans="2:9" ht="20.100000000000001" customHeight="1">
      <c r="B224" s="130" t="s">
        <v>152</v>
      </c>
      <c r="C224" s="100"/>
      <c r="D224" s="133">
        <v>51</v>
      </c>
      <c r="E224" s="102"/>
      <c r="F224" s="102"/>
      <c r="G224" s="125"/>
      <c r="H224" s="125"/>
      <c r="I224" s="125"/>
    </row>
    <row r="225" spans="2:9" ht="18.75">
      <c r="B225" s="130" t="s">
        <v>151</v>
      </c>
      <c r="C225" s="100"/>
      <c r="D225" s="134">
        <v>51</v>
      </c>
      <c r="E225" s="102"/>
      <c r="F225" s="102"/>
      <c r="G225" s="125"/>
      <c r="H225" s="125"/>
      <c r="I225" s="125"/>
    </row>
    <row r="226" spans="2:9" ht="20.100000000000001" customHeight="1">
      <c r="B226" s="129" t="s">
        <v>177</v>
      </c>
      <c r="C226" s="100"/>
      <c r="D226" s="135">
        <v>34</v>
      </c>
      <c r="E226" s="102"/>
      <c r="F226" s="102"/>
      <c r="G226" s="125"/>
      <c r="H226" s="125"/>
      <c r="I226" s="125"/>
    </row>
    <row r="227" spans="2:9" ht="20.100000000000001" customHeight="1">
      <c r="B227" s="148"/>
      <c r="C227" s="149"/>
      <c r="D227" s="150"/>
      <c r="E227" s="151"/>
      <c r="F227" s="151"/>
      <c r="G227" s="125"/>
      <c r="H227" s="125"/>
      <c r="I227" s="125"/>
    </row>
    <row r="228" spans="2:9" ht="20.100000000000001" customHeight="1">
      <c r="B228" s="112"/>
      <c r="C228" s="127"/>
      <c r="D228" s="103"/>
      <c r="E228" s="128"/>
      <c r="F228" s="128"/>
      <c r="G228" s="125"/>
      <c r="H228" s="125"/>
      <c r="I228" s="125"/>
    </row>
    <row r="229" spans="2:9" ht="20.100000000000001" customHeight="1">
      <c r="B229" s="112"/>
      <c r="C229" s="127"/>
      <c r="D229" s="103"/>
      <c r="E229" s="128"/>
      <c r="F229" s="128"/>
      <c r="G229" s="125"/>
      <c r="H229" s="125"/>
      <c r="I229" s="125"/>
    </row>
    <row r="230" spans="2:9" ht="20.100000000000001" customHeight="1">
      <c r="B230" s="112"/>
      <c r="C230" s="127"/>
      <c r="D230" s="103"/>
      <c r="E230" s="128"/>
      <c r="F230" s="128"/>
      <c r="G230" s="125"/>
      <c r="H230" s="125"/>
      <c r="I230" s="125"/>
    </row>
    <row r="231" spans="2:9" ht="20.100000000000001" customHeight="1">
      <c r="B231" s="112"/>
      <c r="C231" s="127"/>
      <c r="D231" s="103"/>
      <c r="E231" s="128"/>
      <c r="F231" s="128"/>
      <c r="G231" s="125"/>
      <c r="H231" s="125"/>
      <c r="I231" s="125"/>
    </row>
    <row r="232" spans="2:9" ht="20.100000000000001" customHeight="1">
      <c r="B232" s="112"/>
      <c r="C232" s="127"/>
      <c r="D232" s="103"/>
      <c r="E232" s="128"/>
      <c r="F232" s="128"/>
      <c r="G232" s="125"/>
      <c r="H232" s="125"/>
      <c r="I232" s="125"/>
    </row>
    <row r="233" spans="2:9" ht="20.100000000000001" customHeight="1">
      <c r="B233" s="147"/>
      <c r="C233" s="127"/>
      <c r="D233" s="103"/>
      <c r="E233" s="128"/>
      <c r="F233" s="128"/>
      <c r="G233" s="125"/>
      <c r="H233" s="125"/>
      <c r="I233" s="125"/>
    </row>
    <row r="234" spans="2:9" ht="20.100000000000001" customHeight="1">
      <c r="B234" s="112"/>
      <c r="C234" s="127"/>
      <c r="D234" s="103"/>
      <c r="E234" s="128"/>
      <c r="F234" s="128"/>
      <c r="G234" s="125"/>
      <c r="H234" s="125"/>
      <c r="I234" s="125"/>
    </row>
    <row r="235" spans="2:9" ht="20.100000000000001" customHeight="1">
      <c r="B235" s="112"/>
      <c r="C235" s="127"/>
      <c r="D235" s="103"/>
      <c r="E235" s="128"/>
      <c r="F235" s="128"/>
      <c r="G235" s="125"/>
      <c r="H235" s="125"/>
      <c r="I235" s="125"/>
    </row>
    <row r="236" spans="2:9" ht="20.100000000000001" customHeight="1">
      <c r="B236" s="112"/>
      <c r="C236" s="127"/>
      <c r="D236" s="103"/>
      <c r="E236" s="128"/>
      <c r="F236" s="128"/>
      <c r="G236" s="125"/>
      <c r="H236" s="125"/>
      <c r="I236" s="125"/>
    </row>
    <row r="237" spans="2:9" ht="20.100000000000001" customHeight="1">
      <c r="B237" s="112"/>
      <c r="C237" s="127"/>
      <c r="D237" s="103"/>
      <c r="E237" s="128"/>
      <c r="F237" s="128"/>
      <c r="G237" s="125"/>
      <c r="H237" s="125"/>
      <c r="I237" s="125"/>
    </row>
    <row r="238" spans="2:9" ht="20.100000000000001" customHeight="1">
      <c r="B238" s="112"/>
      <c r="C238" s="127"/>
      <c r="D238" s="103"/>
      <c r="E238" s="128"/>
      <c r="F238" s="128"/>
      <c r="G238" s="125"/>
      <c r="H238" s="125"/>
      <c r="I238" s="125"/>
    </row>
    <row r="239" spans="2:9" ht="20.100000000000001" customHeight="1">
      <c r="B239" s="112"/>
      <c r="C239" s="127"/>
      <c r="D239" s="103"/>
      <c r="E239" s="128"/>
      <c r="F239" s="128"/>
      <c r="G239" s="125"/>
      <c r="H239" s="125"/>
      <c r="I239" s="125"/>
    </row>
    <row r="240" spans="2:9" ht="20.100000000000001" customHeight="1">
      <c r="B240" s="112"/>
      <c r="C240" s="127"/>
      <c r="D240" s="103"/>
      <c r="E240" s="128"/>
      <c r="F240" s="128"/>
      <c r="G240" s="125"/>
      <c r="H240" s="125"/>
      <c r="I240" s="125"/>
    </row>
    <row r="241" spans="1:9" ht="20.100000000000001" customHeight="1">
      <c r="B241" s="112"/>
      <c r="C241" s="127"/>
      <c r="D241" s="103"/>
      <c r="E241" s="128"/>
      <c r="F241" s="128"/>
      <c r="G241" s="125"/>
      <c r="H241" s="125"/>
      <c r="I241" s="125"/>
    </row>
    <row r="242" spans="1:9" ht="20.100000000000001" customHeight="1">
      <c r="C242" s="125"/>
      <c r="D242" s="125"/>
      <c r="E242" s="125"/>
      <c r="F242" s="112"/>
      <c r="G242" s="127"/>
      <c r="H242" s="103"/>
      <c r="I242" s="128"/>
    </row>
    <row r="243" spans="1:9" ht="20.100000000000001" customHeight="1">
      <c r="A243" s="156">
        <f>1+A203</f>
        <v>7</v>
      </c>
      <c r="B243" s="109" t="s">
        <v>252</v>
      </c>
      <c r="C243" s="95" t="s">
        <v>197</v>
      </c>
      <c r="D243" s="95" t="s">
        <v>198</v>
      </c>
      <c r="E243" s="117"/>
      <c r="F243" s="117" t="s">
        <v>245</v>
      </c>
      <c r="G243" s="125"/>
      <c r="H243" s="125">
        <v>1740008057</v>
      </c>
      <c r="I243" s="125"/>
    </row>
    <row r="244" spans="1:9" ht="67.5">
      <c r="B244" s="110" t="s">
        <v>199</v>
      </c>
      <c r="C244" s="16" t="s">
        <v>59</v>
      </c>
      <c r="D244" s="16" t="s">
        <v>60</v>
      </c>
      <c r="E244" s="116" t="s">
        <v>228</v>
      </c>
      <c r="F244" s="116" t="s">
        <v>225</v>
      </c>
      <c r="G244" s="104"/>
      <c r="H244" s="104"/>
      <c r="I244" s="104"/>
    </row>
    <row r="245" spans="1:9" ht="20.100000000000001" customHeight="1">
      <c r="B245" s="129" t="s">
        <v>25</v>
      </c>
      <c r="C245" s="100"/>
      <c r="D245" s="131">
        <v>34</v>
      </c>
      <c r="E245" s="102"/>
      <c r="F245" s="102"/>
      <c r="G245" s="125"/>
      <c r="H245" s="227" t="s">
        <v>226</v>
      </c>
      <c r="I245" s="227"/>
    </row>
    <row r="246" spans="1:9" ht="20.100000000000001" customHeight="1">
      <c r="B246" s="129" t="s">
        <v>24</v>
      </c>
      <c r="C246" s="100"/>
      <c r="D246" s="132">
        <v>51</v>
      </c>
      <c r="E246" s="102"/>
      <c r="F246" s="102"/>
      <c r="G246" s="125"/>
      <c r="H246" s="112" t="s">
        <v>201</v>
      </c>
      <c r="I246" s="128">
        <f>SUM(F245:F266)</f>
        <v>4</v>
      </c>
    </row>
    <row r="247" spans="1:9" ht="20.100000000000001" customHeight="1">
      <c r="B247" s="129" t="s">
        <v>11</v>
      </c>
      <c r="C247" s="100"/>
      <c r="D247" s="131">
        <v>34</v>
      </c>
      <c r="E247" s="102"/>
      <c r="F247" s="102"/>
      <c r="G247" s="125"/>
      <c r="H247" s="113" t="s">
        <v>202</v>
      </c>
      <c r="I247" s="125">
        <f>SUMPRODUCT(D245:D266,F245:F266)</f>
        <v>153</v>
      </c>
    </row>
    <row r="248" spans="1:9" ht="20.100000000000001" customHeight="1">
      <c r="B248" s="129" t="s">
        <v>160</v>
      </c>
      <c r="C248" s="100"/>
      <c r="D248" s="132">
        <v>102</v>
      </c>
      <c r="E248" s="102"/>
      <c r="F248" s="102"/>
      <c r="G248" s="125"/>
      <c r="H248" s="113" t="s">
        <v>203</v>
      </c>
      <c r="I248" s="125">
        <f>SUM(D245:D266)</f>
        <v>935</v>
      </c>
    </row>
    <row r="249" spans="1:9" ht="20.100000000000001" customHeight="1">
      <c r="B249" s="129" t="s">
        <v>14</v>
      </c>
      <c r="C249" s="100"/>
      <c r="D249" s="131">
        <v>34</v>
      </c>
      <c r="E249" s="102"/>
      <c r="F249" s="102"/>
      <c r="G249" s="125"/>
      <c r="H249" s="113" t="s">
        <v>204</v>
      </c>
      <c r="I249" s="125">
        <f>I248-I247</f>
        <v>782</v>
      </c>
    </row>
    <row r="250" spans="1:9" ht="20.100000000000001" customHeight="1">
      <c r="B250" s="129" t="s">
        <v>9</v>
      </c>
      <c r="C250" s="100"/>
      <c r="D250" s="132">
        <v>34</v>
      </c>
      <c r="E250" s="102">
        <v>1</v>
      </c>
      <c r="F250" s="102">
        <v>1</v>
      </c>
      <c r="G250" s="125"/>
      <c r="H250" s="125"/>
      <c r="I250" s="125"/>
    </row>
    <row r="251" spans="1:9" ht="20.100000000000001" customHeight="1">
      <c r="B251" s="129" t="s">
        <v>13</v>
      </c>
      <c r="C251" s="100"/>
      <c r="D251" s="131">
        <v>34</v>
      </c>
      <c r="E251" s="102"/>
      <c r="F251" s="102"/>
      <c r="G251" s="125"/>
      <c r="H251" s="125"/>
      <c r="I251" s="119" t="s">
        <v>244</v>
      </c>
    </row>
    <row r="252" spans="1:9" ht="20.100000000000001" customHeight="1">
      <c r="B252" s="129" t="s">
        <v>158</v>
      </c>
      <c r="C252" s="100"/>
      <c r="D252" s="132">
        <v>34</v>
      </c>
      <c r="E252" s="102">
        <v>1</v>
      </c>
      <c r="F252" s="102">
        <v>1</v>
      </c>
      <c r="G252" s="125"/>
      <c r="H252" s="125"/>
      <c r="I252" s="125"/>
    </row>
    <row r="253" spans="1:9" ht="20.100000000000001" customHeight="1">
      <c r="B253" s="129" t="s">
        <v>153</v>
      </c>
      <c r="C253" s="100"/>
      <c r="D253" s="131">
        <v>34</v>
      </c>
      <c r="E253" s="102"/>
      <c r="F253" s="102"/>
      <c r="G253" s="125"/>
      <c r="H253" s="125"/>
      <c r="I253" s="125"/>
    </row>
    <row r="254" spans="1:9" ht="20.100000000000001" customHeight="1">
      <c r="B254" s="129" t="s">
        <v>12</v>
      </c>
      <c r="C254" s="100"/>
      <c r="D254" s="131">
        <v>34</v>
      </c>
      <c r="E254" s="102"/>
      <c r="F254" s="102"/>
      <c r="G254" s="125"/>
      <c r="H254" s="125"/>
      <c r="I254" s="125"/>
    </row>
    <row r="255" spans="1:9" ht="20.100000000000001" customHeight="1">
      <c r="B255" s="129" t="s">
        <v>150</v>
      </c>
      <c r="C255" s="100"/>
      <c r="D255" s="131">
        <v>34</v>
      </c>
      <c r="E255" s="102"/>
      <c r="F255" s="102"/>
      <c r="G255" s="125"/>
      <c r="H255" s="125"/>
      <c r="I255" s="125"/>
    </row>
    <row r="256" spans="1:9" ht="20.100000000000001" customHeight="1">
      <c r="B256" s="129" t="s">
        <v>17</v>
      </c>
      <c r="C256" s="100"/>
      <c r="D256" s="132">
        <v>51</v>
      </c>
      <c r="E256" s="102">
        <v>1</v>
      </c>
      <c r="F256" s="102">
        <v>1</v>
      </c>
      <c r="G256" s="125"/>
      <c r="H256" s="125"/>
      <c r="I256" s="125"/>
    </row>
    <row r="257" spans="2:9" ht="20.100000000000001" customHeight="1">
      <c r="B257" s="129" t="s">
        <v>168</v>
      </c>
      <c r="C257" s="100"/>
      <c r="D257" s="131">
        <v>34</v>
      </c>
      <c r="E257" s="102"/>
      <c r="F257" s="102"/>
      <c r="G257" s="125"/>
      <c r="H257" s="227" t="s">
        <v>227</v>
      </c>
      <c r="I257" s="227"/>
    </row>
    <row r="258" spans="2:9" ht="20.100000000000001" customHeight="1">
      <c r="B258" s="129" t="s">
        <v>16</v>
      </c>
      <c r="C258" s="100"/>
      <c r="D258" s="131">
        <v>34</v>
      </c>
      <c r="E258" s="102"/>
      <c r="F258" s="102"/>
      <c r="G258" s="125"/>
      <c r="H258" s="112" t="s">
        <v>201</v>
      </c>
      <c r="I258" s="122">
        <f>SUM(E245:E266)</f>
        <v>4</v>
      </c>
    </row>
    <row r="259" spans="2:9" ht="20.100000000000001" customHeight="1">
      <c r="B259" s="129" t="s">
        <v>18</v>
      </c>
      <c r="C259" s="100"/>
      <c r="D259" s="131">
        <v>51</v>
      </c>
      <c r="E259" s="102"/>
      <c r="F259" s="102"/>
      <c r="G259" s="125"/>
      <c r="H259" s="113" t="s">
        <v>202</v>
      </c>
      <c r="I259" s="123">
        <f>SUMPRODUCT(D245:D266,E245:E266)</f>
        <v>153</v>
      </c>
    </row>
    <row r="260" spans="2:9" ht="20.100000000000001" customHeight="1">
      <c r="B260" s="129" t="s">
        <v>173</v>
      </c>
      <c r="C260" s="100"/>
      <c r="D260" s="132">
        <v>34</v>
      </c>
      <c r="E260" s="102">
        <v>1</v>
      </c>
      <c r="F260" s="102">
        <v>1</v>
      </c>
      <c r="G260" s="125"/>
      <c r="H260" s="113" t="s">
        <v>203</v>
      </c>
      <c r="I260" s="125">
        <f>SUM(D245:D284)</f>
        <v>935</v>
      </c>
    </row>
    <row r="261" spans="2:9" ht="20.100000000000001" customHeight="1">
      <c r="B261" s="129" t="s">
        <v>174</v>
      </c>
      <c r="C261" s="100"/>
      <c r="D261" s="133">
        <v>34</v>
      </c>
      <c r="E261" s="102"/>
      <c r="F261" s="102"/>
      <c r="G261" s="125"/>
      <c r="H261" s="113" t="s">
        <v>204</v>
      </c>
      <c r="I261" s="123">
        <f>I260-I259</f>
        <v>782</v>
      </c>
    </row>
    <row r="262" spans="2:9" ht="20.100000000000001" customHeight="1">
      <c r="B262" s="129" t="s">
        <v>175</v>
      </c>
      <c r="C262" s="100"/>
      <c r="D262" s="133">
        <v>51</v>
      </c>
      <c r="E262" s="102"/>
      <c r="F262" s="102"/>
      <c r="G262" s="125"/>
      <c r="H262" s="125"/>
      <c r="I262" s="125"/>
    </row>
    <row r="263" spans="2:9" ht="20.100000000000001" customHeight="1">
      <c r="B263" s="129" t="s">
        <v>176</v>
      </c>
      <c r="C263" s="100"/>
      <c r="D263" s="133">
        <v>51</v>
      </c>
      <c r="E263" s="102"/>
      <c r="F263" s="102"/>
      <c r="G263" s="125"/>
      <c r="H263" s="125"/>
      <c r="I263" s="119" t="s">
        <v>230</v>
      </c>
    </row>
    <row r="264" spans="2:9" ht="20.100000000000001" customHeight="1">
      <c r="B264" s="130" t="s">
        <v>152</v>
      </c>
      <c r="C264" s="100"/>
      <c r="D264" s="133">
        <v>51</v>
      </c>
      <c r="E264" s="102"/>
      <c r="F264" s="102"/>
      <c r="G264" s="125"/>
      <c r="H264" s="125"/>
      <c r="I264" s="125"/>
    </row>
    <row r="265" spans="2:9" ht="20.100000000000001" customHeight="1">
      <c r="B265" s="130" t="s">
        <v>151</v>
      </c>
      <c r="C265" s="100"/>
      <c r="D265" s="134">
        <v>51</v>
      </c>
      <c r="E265" s="102"/>
      <c r="F265" s="102"/>
      <c r="G265" s="125"/>
      <c r="H265" s="125"/>
      <c r="I265" s="125"/>
    </row>
    <row r="266" spans="2:9" ht="20.100000000000001" customHeight="1">
      <c r="B266" s="129" t="s">
        <v>177</v>
      </c>
      <c r="C266" s="100"/>
      <c r="D266" s="135">
        <v>34</v>
      </c>
      <c r="E266" s="102"/>
      <c r="F266" s="102"/>
      <c r="G266" s="125"/>
      <c r="H266" s="125"/>
      <c r="I266" s="125"/>
    </row>
    <row r="267" spans="2:9" ht="20.100000000000001" customHeight="1">
      <c r="B267" s="148"/>
      <c r="C267" s="149"/>
      <c r="D267" s="150"/>
      <c r="E267" s="151"/>
      <c r="F267" s="151"/>
      <c r="G267" s="125"/>
      <c r="H267" s="125"/>
      <c r="I267" s="125"/>
    </row>
    <row r="268" spans="2:9" ht="20.100000000000001" customHeight="1">
      <c r="B268" s="112"/>
      <c r="C268" s="127"/>
      <c r="D268" s="103"/>
      <c r="E268" s="128"/>
      <c r="F268" s="128"/>
      <c r="G268" s="125"/>
      <c r="H268" s="125"/>
      <c r="I268" s="125"/>
    </row>
    <row r="269" spans="2:9" ht="20.100000000000001" customHeight="1">
      <c r="B269" s="112"/>
      <c r="C269" s="127"/>
      <c r="D269" s="103"/>
      <c r="E269" s="128"/>
      <c r="F269" s="128"/>
      <c r="G269" s="125"/>
      <c r="H269" s="125"/>
      <c r="I269" s="125"/>
    </row>
    <row r="270" spans="2:9" ht="20.100000000000001" customHeight="1">
      <c r="B270" s="112"/>
      <c r="C270" s="127"/>
      <c r="D270" s="103"/>
      <c r="E270" s="128"/>
      <c r="F270" s="128"/>
      <c r="G270" s="125"/>
      <c r="H270" s="125"/>
      <c r="I270" s="125"/>
    </row>
    <row r="271" spans="2:9" ht="20.100000000000001" customHeight="1">
      <c r="B271" s="112"/>
      <c r="C271" s="127"/>
      <c r="D271" s="103"/>
      <c r="E271" s="128"/>
      <c r="F271" s="128"/>
      <c r="G271" s="125"/>
      <c r="H271" s="125"/>
      <c r="I271" s="125"/>
    </row>
    <row r="272" spans="2:9" ht="20.100000000000001" customHeight="1">
      <c r="B272" s="112"/>
      <c r="C272" s="127"/>
      <c r="D272" s="103"/>
      <c r="E272" s="128"/>
      <c r="F272" s="128"/>
      <c r="G272" s="125"/>
      <c r="H272" s="125"/>
      <c r="I272" s="125"/>
    </row>
    <row r="273" spans="1:9" ht="20.100000000000001" customHeight="1">
      <c r="B273" s="147"/>
      <c r="C273" s="127"/>
      <c r="D273" s="103"/>
      <c r="E273" s="128"/>
      <c r="F273" s="128"/>
      <c r="G273" s="125"/>
      <c r="H273" s="125"/>
      <c r="I273" s="125"/>
    </row>
    <row r="274" spans="1:9" ht="20.100000000000001" customHeight="1">
      <c r="B274" s="112"/>
      <c r="C274" s="127"/>
      <c r="D274" s="103"/>
      <c r="E274" s="128"/>
      <c r="F274" s="128"/>
      <c r="G274" s="125"/>
      <c r="H274" s="125"/>
      <c r="I274" s="125"/>
    </row>
    <row r="275" spans="1:9" ht="20.100000000000001" customHeight="1">
      <c r="B275" s="112"/>
      <c r="C275" s="127"/>
      <c r="D275" s="103"/>
      <c r="E275" s="128"/>
      <c r="F275" s="128"/>
      <c r="G275" s="125"/>
      <c r="H275" s="125"/>
      <c r="I275" s="125"/>
    </row>
    <row r="276" spans="1:9" ht="20.100000000000001" customHeight="1">
      <c r="B276" s="112"/>
      <c r="C276" s="127"/>
      <c r="D276" s="103"/>
      <c r="E276" s="128"/>
      <c r="F276" s="128"/>
      <c r="G276" s="125"/>
      <c r="H276" s="125"/>
      <c r="I276" s="125"/>
    </row>
    <row r="277" spans="1:9" ht="20.100000000000001" customHeight="1">
      <c r="B277" s="112"/>
      <c r="C277" s="127"/>
      <c r="D277" s="103"/>
      <c r="E277" s="128"/>
      <c r="F277" s="128"/>
      <c r="G277" s="125"/>
      <c r="H277" s="125"/>
      <c r="I277" s="125"/>
    </row>
    <row r="278" spans="1:9" ht="20.100000000000001" customHeight="1">
      <c r="B278" s="112"/>
      <c r="C278" s="127"/>
      <c r="D278" s="103"/>
      <c r="E278" s="128"/>
      <c r="F278" s="128"/>
      <c r="G278" s="125"/>
      <c r="H278" s="125"/>
      <c r="I278" s="125"/>
    </row>
    <row r="279" spans="1:9" ht="20.100000000000001" customHeight="1">
      <c r="B279" s="112"/>
      <c r="C279" s="127"/>
      <c r="D279" s="103"/>
      <c r="E279" s="128"/>
      <c r="F279" s="128"/>
      <c r="G279" s="125"/>
      <c r="H279" s="125"/>
      <c r="I279" s="125"/>
    </row>
    <row r="280" spans="1:9" ht="18.75">
      <c r="B280" s="112"/>
      <c r="C280" s="127"/>
      <c r="D280" s="103"/>
      <c r="E280" s="128"/>
      <c r="F280" s="128"/>
      <c r="G280" s="125"/>
      <c r="H280" s="125"/>
      <c r="I280" s="125"/>
    </row>
    <row r="281" spans="1:9" ht="20.100000000000001" customHeight="1">
      <c r="B281" s="112"/>
      <c r="C281" s="127"/>
      <c r="D281" s="103"/>
      <c r="E281" s="128"/>
      <c r="F281" s="128"/>
      <c r="G281" s="125"/>
      <c r="H281" s="125"/>
      <c r="I281" s="125"/>
    </row>
    <row r="282" spans="1:9" ht="20.100000000000001" customHeight="1">
      <c r="C282" s="125"/>
      <c r="D282" s="125"/>
      <c r="E282" s="125"/>
      <c r="F282" s="112"/>
      <c r="G282" s="127"/>
      <c r="H282" s="103"/>
      <c r="I282" s="128"/>
    </row>
    <row r="283" spans="1:9" ht="20.100000000000001" customHeight="1">
      <c r="A283" s="156">
        <f>1+A243</f>
        <v>8</v>
      </c>
      <c r="B283" s="109" t="s">
        <v>253</v>
      </c>
      <c r="C283" s="95" t="s">
        <v>197</v>
      </c>
      <c r="D283" s="95" t="s">
        <v>198</v>
      </c>
      <c r="E283" s="117"/>
      <c r="F283" s="117" t="s">
        <v>245</v>
      </c>
      <c r="G283" s="125"/>
      <c r="H283" s="125">
        <v>78195381</v>
      </c>
      <c r="I283" s="125"/>
    </row>
    <row r="284" spans="1:9" ht="67.5">
      <c r="B284" s="110" t="s">
        <v>199</v>
      </c>
      <c r="C284" s="16" t="s">
        <v>59</v>
      </c>
      <c r="D284" s="16" t="s">
        <v>60</v>
      </c>
      <c r="E284" s="116" t="s">
        <v>228</v>
      </c>
      <c r="F284" s="116" t="s">
        <v>225</v>
      </c>
      <c r="G284" s="125"/>
      <c r="H284" s="125"/>
      <c r="I284" s="125"/>
    </row>
    <row r="285" spans="1:9" ht="20.100000000000001" customHeight="1">
      <c r="B285" s="129" t="s">
        <v>25</v>
      </c>
      <c r="C285" s="100"/>
      <c r="D285" s="131">
        <v>34</v>
      </c>
      <c r="E285" s="102"/>
      <c r="F285" s="102"/>
      <c r="G285" s="125"/>
      <c r="H285" s="227" t="s">
        <v>226</v>
      </c>
      <c r="I285" s="227"/>
    </row>
    <row r="286" spans="1:9" ht="20.100000000000001" customHeight="1">
      <c r="B286" s="129" t="s">
        <v>24</v>
      </c>
      <c r="C286" s="100"/>
      <c r="D286" s="132">
        <v>51</v>
      </c>
      <c r="E286" s="102"/>
      <c r="F286" s="102"/>
      <c r="G286" s="125"/>
      <c r="H286" s="112" t="s">
        <v>201</v>
      </c>
      <c r="I286" s="128">
        <f>SUM(F285:F306)</f>
        <v>2</v>
      </c>
    </row>
    <row r="287" spans="1:9" ht="20.100000000000001" customHeight="1">
      <c r="B287" s="129" t="s">
        <v>11</v>
      </c>
      <c r="C287" s="100"/>
      <c r="D287" s="131">
        <v>34</v>
      </c>
      <c r="E287" s="102"/>
      <c r="F287" s="102"/>
      <c r="G287" s="125"/>
      <c r="H287" s="113" t="s">
        <v>202</v>
      </c>
      <c r="I287" s="125">
        <f>SUMPRODUCT(D285:D306,F285:F306)</f>
        <v>85</v>
      </c>
    </row>
    <row r="288" spans="1:9" ht="20.100000000000001" customHeight="1">
      <c r="B288" s="129" t="s">
        <v>160</v>
      </c>
      <c r="C288" s="100"/>
      <c r="D288" s="132">
        <v>102</v>
      </c>
      <c r="E288" s="102"/>
      <c r="F288" s="102"/>
      <c r="G288" s="125"/>
      <c r="H288" s="113" t="s">
        <v>203</v>
      </c>
      <c r="I288" s="123">
        <f>SUM(D285:D306)</f>
        <v>935</v>
      </c>
    </row>
    <row r="289" spans="2:9" ht="20.100000000000001" customHeight="1">
      <c r="B289" s="129" t="s">
        <v>14</v>
      </c>
      <c r="C289" s="100"/>
      <c r="D289" s="131">
        <v>34</v>
      </c>
      <c r="E289" s="102"/>
      <c r="F289" s="102"/>
      <c r="G289" s="125"/>
      <c r="H289" s="113" t="s">
        <v>204</v>
      </c>
      <c r="I289" s="125">
        <f>I288-I287</f>
        <v>850</v>
      </c>
    </row>
    <row r="290" spans="2:9" ht="20.100000000000001" customHeight="1">
      <c r="B290" s="129" t="s">
        <v>9</v>
      </c>
      <c r="C290" s="100"/>
      <c r="D290" s="132">
        <v>34</v>
      </c>
      <c r="E290" s="102"/>
      <c r="F290" s="102"/>
      <c r="G290" s="125"/>
      <c r="H290" s="125"/>
      <c r="I290" s="125"/>
    </row>
    <row r="291" spans="2:9" ht="20.100000000000001" customHeight="1">
      <c r="B291" s="129" t="s">
        <v>13</v>
      </c>
      <c r="C291" s="100"/>
      <c r="D291" s="131">
        <v>34</v>
      </c>
      <c r="E291" s="102"/>
      <c r="F291" s="102"/>
      <c r="G291" s="125"/>
      <c r="H291" s="125"/>
      <c r="I291" s="119" t="s">
        <v>244</v>
      </c>
    </row>
    <row r="292" spans="2:9" ht="20.100000000000001" customHeight="1">
      <c r="B292" s="129" t="s">
        <v>158</v>
      </c>
      <c r="C292" s="100"/>
      <c r="D292" s="132">
        <v>34</v>
      </c>
      <c r="E292" s="102">
        <v>1</v>
      </c>
      <c r="F292" s="102"/>
      <c r="G292" s="125"/>
      <c r="H292" s="125"/>
      <c r="I292" s="125"/>
    </row>
    <row r="293" spans="2:9" ht="20.100000000000001" customHeight="1">
      <c r="B293" s="129" t="s">
        <v>153</v>
      </c>
      <c r="C293" s="100"/>
      <c r="D293" s="131">
        <v>34</v>
      </c>
      <c r="E293" s="102"/>
      <c r="F293" s="102"/>
      <c r="G293" s="125"/>
      <c r="H293" s="125"/>
      <c r="I293" s="125"/>
    </row>
    <row r="294" spans="2:9" ht="20.100000000000001" customHeight="1">
      <c r="B294" s="129" t="s">
        <v>12</v>
      </c>
      <c r="C294" s="100"/>
      <c r="D294" s="131">
        <v>34</v>
      </c>
      <c r="E294" s="102"/>
      <c r="F294" s="102"/>
      <c r="G294" s="125"/>
      <c r="H294" s="125"/>
      <c r="I294" s="125"/>
    </row>
    <row r="295" spans="2:9" ht="20.100000000000001" customHeight="1">
      <c r="B295" s="129" t="s">
        <v>150</v>
      </c>
      <c r="C295" s="100"/>
      <c r="D295" s="131">
        <v>34</v>
      </c>
      <c r="E295" s="102"/>
      <c r="F295" s="102"/>
      <c r="G295" s="125"/>
      <c r="H295" s="125"/>
      <c r="I295" s="125"/>
    </row>
    <row r="296" spans="2:9" ht="20.100000000000001" customHeight="1">
      <c r="B296" s="129" t="s">
        <v>17</v>
      </c>
      <c r="C296" s="100"/>
      <c r="D296" s="132">
        <v>51</v>
      </c>
      <c r="E296" s="102">
        <v>1</v>
      </c>
      <c r="F296" s="102">
        <v>1</v>
      </c>
      <c r="G296" s="125"/>
      <c r="H296" s="125"/>
      <c r="I296" s="125"/>
    </row>
    <row r="297" spans="2:9" ht="20.100000000000001" customHeight="1">
      <c r="B297" s="129" t="s">
        <v>168</v>
      </c>
      <c r="C297" s="100"/>
      <c r="D297" s="131">
        <v>34</v>
      </c>
      <c r="E297" s="102"/>
      <c r="F297" s="102"/>
      <c r="G297" s="125"/>
      <c r="H297" s="227" t="s">
        <v>227</v>
      </c>
      <c r="I297" s="227"/>
    </row>
    <row r="298" spans="2:9" ht="20.100000000000001" customHeight="1">
      <c r="B298" s="129" t="s">
        <v>16</v>
      </c>
      <c r="C298" s="100"/>
      <c r="D298" s="131">
        <v>34</v>
      </c>
      <c r="E298" s="102"/>
      <c r="F298" s="102"/>
      <c r="G298" s="125"/>
      <c r="H298" s="112" t="s">
        <v>201</v>
      </c>
      <c r="I298" s="122">
        <f>SUM(E285:E306)</f>
        <v>3</v>
      </c>
    </row>
    <row r="299" spans="2:9" ht="20.100000000000001" customHeight="1">
      <c r="B299" s="129" t="s">
        <v>18</v>
      </c>
      <c r="C299" s="100"/>
      <c r="D299" s="131">
        <v>51</v>
      </c>
      <c r="E299" s="102"/>
      <c r="F299" s="102"/>
      <c r="G299" s="125"/>
      <c r="H299" s="113" t="s">
        <v>202</v>
      </c>
      <c r="I299" s="123">
        <f>SUMPRODUCT(D285:D306,E285:E306)</f>
        <v>119</v>
      </c>
    </row>
    <row r="300" spans="2:9" ht="20.100000000000001" customHeight="1">
      <c r="B300" s="129" t="s">
        <v>173</v>
      </c>
      <c r="C300" s="100"/>
      <c r="D300" s="132">
        <v>34</v>
      </c>
      <c r="E300" s="102">
        <v>1</v>
      </c>
      <c r="F300" s="102">
        <v>1</v>
      </c>
      <c r="G300" s="125"/>
      <c r="H300" s="113" t="s">
        <v>203</v>
      </c>
      <c r="I300" s="123">
        <f>SUM(D285:D306)</f>
        <v>935</v>
      </c>
    </row>
    <row r="301" spans="2:9" ht="20.100000000000001" customHeight="1">
      <c r="B301" s="129" t="s">
        <v>174</v>
      </c>
      <c r="C301" s="100"/>
      <c r="D301" s="133">
        <v>34</v>
      </c>
      <c r="E301" s="102"/>
      <c r="F301" s="102"/>
      <c r="G301" s="125"/>
      <c r="H301" s="113" t="s">
        <v>204</v>
      </c>
      <c r="I301" s="123">
        <f>I300-I299</f>
        <v>816</v>
      </c>
    </row>
    <row r="302" spans="2:9" ht="20.100000000000001" customHeight="1">
      <c r="B302" s="129" t="s">
        <v>175</v>
      </c>
      <c r="C302" s="100"/>
      <c r="D302" s="133">
        <v>51</v>
      </c>
      <c r="E302" s="102"/>
      <c r="F302" s="102"/>
      <c r="G302" s="125"/>
      <c r="H302" s="125"/>
      <c r="I302" s="125"/>
    </row>
    <row r="303" spans="2:9" ht="20.100000000000001" customHeight="1">
      <c r="B303" s="129" t="s">
        <v>176</v>
      </c>
      <c r="C303" s="100"/>
      <c r="D303" s="133">
        <v>51</v>
      </c>
      <c r="E303" s="102"/>
      <c r="F303" s="102"/>
      <c r="G303" s="125"/>
      <c r="H303" s="125"/>
      <c r="I303" s="119" t="s">
        <v>230</v>
      </c>
    </row>
    <row r="304" spans="2:9" ht="20.100000000000001" customHeight="1">
      <c r="B304" s="130" t="s">
        <v>152</v>
      </c>
      <c r="C304" s="100"/>
      <c r="D304" s="133">
        <v>51</v>
      </c>
      <c r="E304" s="102"/>
      <c r="F304" s="102"/>
      <c r="G304" s="125"/>
      <c r="H304" s="125"/>
      <c r="I304" s="125"/>
    </row>
    <row r="305" spans="2:9" ht="20.100000000000001" customHeight="1">
      <c r="B305" s="130" t="s">
        <v>151</v>
      </c>
      <c r="C305" s="100"/>
      <c r="D305" s="134">
        <v>51</v>
      </c>
      <c r="E305" s="102"/>
      <c r="F305" s="102"/>
      <c r="G305" s="125"/>
      <c r="H305" s="125"/>
      <c r="I305" s="125"/>
    </row>
    <row r="306" spans="2:9" ht="20.100000000000001" customHeight="1">
      <c r="B306" s="129" t="s">
        <v>177</v>
      </c>
      <c r="C306" s="100"/>
      <c r="D306" s="135">
        <v>34</v>
      </c>
      <c r="E306" s="102"/>
      <c r="F306" s="102"/>
      <c r="G306" s="125"/>
      <c r="H306" s="125"/>
      <c r="I306" s="125"/>
    </row>
    <row r="307" spans="2:9" ht="20.100000000000001" customHeight="1">
      <c r="B307" s="112"/>
      <c r="C307" s="127"/>
      <c r="D307" s="103"/>
      <c r="E307" s="128"/>
      <c r="F307" s="128"/>
      <c r="G307" s="128"/>
      <c r="H307" s="128"/>
      <c r="I307" s="128"/>
    </row>
    <row r="308" spans="2:9" ht="20.100000000000001" customHeight="1">
      <c r="B308" s="112"/>
      <c r="C308" s="127"/>
      <c r="D308" s="103"/>
      <c r="E308" s="128"/>
      <c r="F308" s="128"/>
      <c r="G308" s="128"/>
      <c r="H308" s="128"/>
      <c r="I308" s="128"/>
    </row>
    <row r="309" spans="2:9" ht="20.100000000000001" customHeight="1">
      <c r="B309" s="112"/>
      <c r="C309" s="127"/>
      <c r="D309" s="103"/>
      <c r="E309" s="128"/>
      <c r="F309" s="128"/>
      <c r="G309" s="128"/>
      <c r="H309" s="128"/>
      <c r="I309" s="128"/>
    </row>
    <row r="310" spans="2:9" ht="20.100000000000001" customHeight="1">
      <c r="B310" s="112"/>
      <c r="C310" s="127"/>
      <c r="D310" s="103"/>
      <c r="E310" s="128"/>
      <c r="F310" s="128"/>
      <c r="G310" s="128"/>
      <c r="H310" s="128"/>
      <c r="I310" s="128"/>
    </row>
    <row r="311" spans="2:9" ht="20.100000000000001" customHeight="1">
      <c r="B311" s="112"/>
      <c r="C311" s="127"/>
      <c r="D311" s="103"/>
      <c r="E311" s="128"/>
      <c r="F311" s="128"/>
      <c r="G311" s="128"/>
      <c r="H311" s="128"/>
      <c r="I311" s="128"/>
    </row>
    <row r="312" spans="2:9" ht="20.100000000000001" customHeight="1">
      <c r="B312" s="112"/>
      <c r="C312" s="127"/>
      <c r="D312" s="103"/>
      <c r="E312" s="128"/>
      <c r="F312" s="128"/>
      <c r="G312" s="128"/>
      <c r="H312" s="128"/>
      <c r="I312" s="128"/>
    </row>
    <row r="313" spans="2:9" ht="20.100000000000001" customHeight="1">
      <c r="B313" s="112"/>
      <c r="C313" s="127"/>
      <c r="D313" s="103"/>
      <c r="E313" s="128"/>
      <c r="F313" s="128"/>
      <c r="G313" s="128"/>
      <c r="H313" s="128"/>
      <c r="I313" s="128"/>
    </row>
    <row r="314" spans="2:9" ht="20.100000000000001" customHeight="1">
      <c r="B314" s="112"/>
      <c r="C314" s="127"/>
      <c r="D314" s="103"/>
      <c r="E314" s="128"/>
      <c r="F314" s="128"/>
      <c r="G314" s="128"/>
      <c r="H314" s="128"/>
      <c r="I314" s="128"/>
    </row>
    <row r="315" spans="2:9" ht="20.100000000000001" customHeight="1">
      <c r="B315" s="112"/>
      <c r="C315" s="127"/>
      <c r="D315" s="103"/>
      <c r="E315" s="128"/>
      <c r="F315" s="128"/>
      <c r="G315" s="128"/>
      <c r="H315" s="128"/>
      <c r="I315" s="128"/>
    </row>
    <row r="316" spans="2:9" ht="20.100000000000001" customHeight="1">
      <c r="B316" s="112"/>
      <c r="C316" s="127"/>
      <c r="D316" s="103"/>
      <c r="E316" s="128"/>
      <c r="F316" s="128"/>
      <c r="G316" s="128"/>
      <c r="H316" s="128"/>
      <c r="I316" s="128"/>
    </row>
    <row r="317" spans="2:9" ht="20.100000000000001" customHeight="1">
      <c r="B317" s="112"/>
      <c r="C317" s="127"/>
      <c r="D317" s="103"/>
      <c r="E317" s="128"/>
      <c r="F317" s="128"/>
      <c r="G317" s="128"/>
      <c r="H317" s="128"/>
      <c r="I317" s="128"/>
    </row>
    <row r="318" spans="2:9" ht="20.100000000000001" customHeight="1">
      <c r="B318" s="112"/>
      <c r="C318" s="127"/>
      <c r="D318" s="103"/>
      <c r="E318" s="128"/>
      <c r="F318" s="128"/>
      <c r="G318" s="128"/>
      <c r="H318" s="231"/>
      <c r="I318" s="231"/>
    </row>
    <row r="319" spans="2:9" ht="20.100000000000001" customHeight="1">
      <c r="B319" s="112"/>
      <c r="C319" s="127"/>
      <c r="D319" s="103"/>
      <c r="E319" s="128"/>
      <c r="F319" s="128"/>
      <c r="G319" s="128"/>
      <c r="H319" s="112"/>
      <c r="I319" s="128"/>
    </row>
    <row r="320" spans="2:9" ht="20.100000000000001" customHeight="1">
      <c r="B320" s="112"/>
      <c r="C320" s="127"/>
      <c r="D320" s="103"/>
      <c r="E320" s="128"/>
      <c r="F320" s="128"/>
      <c r="G320" s="128"/>
      <c r="H320" s="126"/>
      <c r="I320" s="128"/>
    </row>
    <row r="321" spans="1:9" ht="20.100000000000001" customHeight="1">
      <c r="B321" s="112"/>
      <c r="C321" s="127"/>
      <c r="D321" s="103"/>
      <c r="E321" s="128"/>
      <c r="F321" s="128"/>
      <c r="G321" s="128"/>
      <c r="H321" s="126"/>
      <c r="I321" s="128"/>
    </row>
    <row r="322" spans="1:9" ht="20.100000000000001" customHeight="1">
      <c r="B322" s="112"/>
      <c r="C322" s="127"/>
      <c r="D322" s="103"/>
      <c r="E322" s="128"/>
      <c r="F322" s="128"/>
      <c r="G322" s="128"/>
      <c r="H322" s="126"/>
      <c r="I322" s="128"/>
    </row>
    <row r="323" spans="1:9" ht="20.100000000000001" customHeight="1">
      <c r="A323" s="156">
        <f>1+A283</f>
        <v>9</v>
      </c>
      <c r="B323" s="109" t="s">
        <v>254</v>
      </c>
      <c r="C323" s="95" t="s">
        <v>197</v>
      </c>
      <c r="D323" s="95" t="s">
        <v>198</v>
      </c>
      <c r="E323" s="117"/>
      <c r="F323" s="117" t="s">
        <v>245</v>
      </c>
      <c r="G323" s="125"/>
      <c r="H323" s="125">
        <v>11682991</v>
      </c>
      <c r="I323" s="125"/>
    </row>
    <row r="324" spans="1:9" ht="67.5">
      <c r="B324" s="110" t="s">
        <v>199</v>
      </c>
      <c r="C324" s="16" t="s">
        <v>59</v>
      </c>
      <c r="D324" s="16" t="s">
        <v>60</v>
      </c>
      <c r="E324" s="116" t="s">
        <v>228</v>
      </c>
      <c r="F324" s="116" t="s">
        <v>225</v>
      </c>
      <c r="G324" s="104"/>
      <c r="H324" s="104"/>
      <c r="I324" s="104"/>
    </row>
    <row r="325" spans="1:9" ht="20.100000000000001" customHeight="1">
      <c r="B325" s="129" t="s">
        <v>236</v>
      </c>
      <c r="C325" s="100"/>
      <c r="D325" s="131">
        <v>34</v>
      </c>
      <c r="E325" s="102"/>
      <c r="F325" s="102"/>
      <c r="G325" s="125"/>
      <c r="H325" s="227" t="s">
        <v>226</v>
      </c>
      <c r="I325" s="227"/>
    </row>
    <row r="326" spans="1:9" ht="20.100000000000001" customHeight="1">
      <c r="B326" s="129" t="s">
        <v>24</v>
      </c>
      <c r="C326" s="100"/>
      <c r="D326" s="132">
        <v>51</v>
      </c>
      <c r="E326" s="102">
        <v>1</v>
      </c>
      <c r="F326" s="102">
        <v>1</v>
      </c>
      <c r="G326" s="125"/>
      <c r="H326" s="112" t="s">
        <v>201</v>
      </c>
      <c r="I326" s="128">
        <f>SUM(F325:F346)</f>
        <v>5</v>
      </c>
    </row>
    <row r="327" spans="1:9" ht="20.100000000000001" customHeight="1">
      <c r="B327" s="129" t="s">
        <v>11</v>
      </c>
      <c r="C327" s="100"/>
      <c r="D327" s="131">
        <v>34</v>
      </c>
      <c r="E327" s="102"/>
      <c r="F327" s="102"/>
      <c r="G327" s="125"/>
      <c r="H327" s="113" t="s">
        <v>202</v>
      </c>
      <c r="I327" s="125">
        <f>SUMPRODUCT(D325:D346,F325:F346)</f>
        <v>204</v>
      </c>
    </row>
    <row r="328" spans="1:9" ht="20.100000000000001" customHeight="1">
      <c r="B328" s="129" t="s">
        <v>160</v>
      </c>
      <c r="C328" s="100"/>
      <c r="D328" s="132">
        <v>102</v>
      </c>
      <c r="E328" s="102"/>
      <c r="F328" s="102"/>
      <c r="G328" s="125"/>
      <c r="H328" s="113" t="s">
        <v>203</v>
      </c>
      <c r="I328" s="125">
        <f>SUM(D325:D346)</f>
        <v>935</v>
      </c>
    </row>
    <row r="329" spans="1:9" ht="20.100000000000001" customHeight="1">
      <c r="B329" s="129" t="s">
        <v>14</v>
      </c>
      <c r="C329" s="100"/>
      <c r="D329" s="131">
        <v>34</v>
      </c>
      <c r="E329" s="102"/>
      <c r="F329" s="102"/>
      <c r="G329" s="125"/>
      <c r="H329" s="113" t="s">
        <v>204</v>
      </c>
      <c r="I329" s="125">
        <f>I328-I327</f>
        <v>731</v>
      </c>
    </row>
    <row r="330" spans="1:9" ht="20.100000000000001" customHeight="1">
      <c r="B330" s="129" t="s">
        <v>9</v>
      </c>
      <c r="C330" s="100"/>
      <c r="D330" s="132">
        <v>34</v>
      </c>
      <c r="E330" s="102">
        <v>1</v>
      </c>
      <c r="F330" s="102">
        <v>1</v>
      </c>
      <c r="G330" s="125"/>
      <c r="H330" s="125"/>
      <c r="I330" s="125"/>
    </row>
    <row r="331" spans="1:9" ht="20.100000000000001" customHeight="1">
      <c r="B331" s="129" t="s">
        <v>13</v>
      </c>
      <c r="C331" s="100"/>
      <c r="D331" s="131">
        <v>34</v>
      </c>
      <c r="E331" s="102"/>
      <c r="F331" s="102"/>
      <c r="G331" s="125"/>
      <c r="H331" s="125"/>
      <c r="I331" s="119" t="s">
        <v>244</v>
      </c>
    </row>
    <row r="332" spans="1:9" ht="20.100000000000001" customHeight="1">
      <c r="B332" s="129" t="s">
        <v>158</v>
      </c>
      <c r="C332" s="100"/>
      <c r="D332" s="132">
        <v>34</v>
      </c>
      <c r="E332" s="102">
        <v>1</v>
      </c>
      <c r="F332" s="102">
        <v>1</v>
      </c>
      <c r="G332" s="125"/>
      <c r="H332" s="125"/>
      <c r="I332" s="125"/>
    </row>
    <row r="333" spans="1:9" ht="20.100000000000001" customHeight="1">
      <c r="B333" s="129" t="s">
        <v>153</v>
      </c>
      <c r="C333" s="100"/>
      <c r="D333" s="131">
        <v>34</v>
      </c>
      <c r="E333" s="102"/>
      <c r="F333" s="102"/>
      <c r="G333" s="125"/>
      <c r="H333" s="125"/>
      <c r="I333" s="125"/>
    </row>
    <row r="334" spans="1:9" ht="20.100000000000001" customHeight="1">
      <c r="B334" s="129" t="s">
        <v>12</v>
      </c>
      <c r="C334" s="100"/>
      <c r="D334" s="131">
        <v>34</v>
      </c>
      <c r="E334" s="102"/>
      <c r="F334" s="102"/>
      <c r="G334" s="125"/>
      <c r="H334" s="125"/>
      <c r="I334" s="125"/>
    </row>
    <row r="335" spans="1:9" ht="20.100000000000001" customHeight="1">
      <c r="B335" s="129" t="s">
        <v>150</v>
      </c>
      <c r="C335" s="100"/>
      <c r="D335" s="131">
        <v>34</v>
      </c>
      <c r="E335" s="102"/>
      <c r="F335" s="102"/>
      <c r="G335" s="125"/>
      <c r="H335" s="125"/>
      <c r="I335" s="125"/>
    </row>
    <row r="336" spans="1:9" ht="18.75">
      <c r="B336" s="129" t="s">
        <v>17</v>
      </c>
      <c r="C336" s="100"/>
      <c r="D336" s="132">
        <v>51</v>
      </c>
      <c r="E336" s="102">
        <v>1</v>
      </c>
      <c r="F336" s="102">
        <v>1</v>
      </c>
      <c r="G336" s="125"/>
      <c r="H336" s="125"/>
      <c r="I336" s="125"/>
    </row>
    <row r="337" spans="2:9" ht="20.100000000000001" customHeight="1">
      <c r="B337" s="129" t="s">
        <v>168</v>
      </c>
      <c r="C337" s="100"/>
      <c r="D337" s="131">
        <v>34</v>
      </c>
      <c r="E337" s="102"/>
      <c r="F337" s="102"/>
      <c r="G337" s="125"/>
      <c r="H337" s="227" t="s">
        <v>227</v>
      </c>
      <c r="I337" s="227"/>
    </row>
    <row r="338" spans="2:9" ht="20.100000000000001" customHeight="1">
      <c r="B338" s="129" t="s">
        <v>16</v>
      </c>
      <c r="C338" s="100"/>
      <c r="D338" s="131">
        <v>34</v>
      </c>
      <c r="E338" s="102"/>
      <c r="F338" s="102"/>
      <c r="G338" s="125"/>
      <c r="H338" s="112" t="s">
        <v>201</v>
      </c>
      <c r="I338" s="122">
        <f>SUM(E325:E346)</f>
        <v>5</v>
      </c>
    </row>
    <row r="339" spans="2:9" ht="20.100000000000001" customHeight="1">
      <c r="B339" s="129" t="s">
        <v>18</v>
      </c>
      <c r="C339" s="100"/>
      <c r="D339" s="131">
        <v>51</v>
      </c>
      <c r="E339" s="102"/>
      <c r="F339" s="102"/>
      <c r="G339" s="125"/>
      <c r="H339" s="113" t="s">
        <v>202</v>
      </c>
      <c r="I339" s="123">
        <f>SUMPRODUCT(D325:D346,E325:E346)</f>
        <v>204</v>
      </c>
    </row>
    <row r="340" spans="2:9" ht="20.100000000000001" customHeight="1">
      <c r="B340" s="129" t="s">
        <v>173</v>
      </c>
      <c r="C340" s="100"/>
      <c r="D340" s="132">
        <v>34</v>
      </c>
      <c r="E340" s="102">
        <v>1</v>
      </c>
      <c r="F340" s="102">
        <v>1</v>
      </c>
      <c r="G340" s="125"/>
      <c r="H340" s="113" t="s">
        <v>203</v>
      </c>
      <c r="I340" s="123">
        <f>SUM(D325:D346)</f>
        <v>935</v>
      </c>
    </row>
    <row r="341" spans="2:9" ht="20.100000000000001" customHeight="1">
      <c r="B341" s="129" t="s">
        <v>174</v>
      </c>
      <c r="C341" s="100"/>
      <c r="D341" s="133">
        <v>34</v>
      </c>
      <c r="E341" s="102"/>
      <c r="F341" s="102"/>
      <c r="G341" s="125"/>
      <c r="H341" s="113" t="s">
        <v>204</v>
      </c>
      <c r="I341" s="123">
        <f>I340-I339</f>
        <v>731</v>
      </c>
    </row>
    <row r="342" spans="2:9" ht="20.100000000000001" customHeight="1">
      <c r="B342" s="129" t="s">
        <v>175</v>
      </c>
      <c r="C342" s="100"/>
      <c r="D342" s="133">
        <v>51</v>
      </c>
      <c r="E342" s="102"/>
      <c r="F342" s="102"/>
      <c r="G342" s="125"/>
      <c r="H342" s="125"/>
      <c r="I342" s="125"/>
    </row>
    <row r="343" spans="2:9" ht="20.100000000000001" customHeight="1">
      <c r="B343" s="129" t="s">
        <v>176</v>
      </c>
      <c r="C343" s="100"/>
      <c r="D343" s="133">
        <v>51</v>
      </c>
      <c r="E343" s="102"/>
      <c r="F343" s="102"/>
      <c r="G343" s="125"/>
      <c r="H343" s="125"/>
      <c r="I343" s="119" t="s">
        <v>230</v>
      </c>
    </row>
    <row r="344" spans="2:9" ht="20.100000000000001" customHeight="1">
      <c r="B344" s="130" t="s">
        <v>152</v>
      </c>
      <c r="C344" s="100"/>
      <c r="D344" s="133">
        <v>51</v>
      </c>
      <c r="E344" s="102"/>
      <c r="F344" s="102"/>
      <c r="G344" s="125"/>
      <c r="H344" s="125"/>
      <c r="I344" s="125"/>
    </row>
    <row r="345" spans="2:9" ht="20.100000000000001" customHeight="1">
      <c r="B345" s="130" t="s">
        <v>151</v>
      </c>
      <c r="C345" s="100"/>
      <c r="D345" s="134">
        <v>51</v>
      </c>
      <c r="E345" s="102"/>
      <c r="F345" s="102"/>
      <c r="G345" s="125"/>
      <c r="H345" s="125"/>
      <c r="I345" s="125"/>
    </row>
    <row r="346" spans="2:9" ht="20.100000000000001" customHeight="1">
      <c r="B346" s="129" t="s">
        <v>177</v>
      </c>
      <c r="C346" s="100"/>
      <c r="D346" s="135">
        <v>34</v>
      </c>
      <c r="E346" s="102"/>
      <c r="F346" s="102"/>
      <c r="G346" s="125"/>
      <c r="H346" s="125"/>
      <c r="I346" s="125"/>
    </row>
    <row r="347" spans="2:9" ht="20.100000000000001" customHeight="1">
      <c r="B347" s="148"/>
      <c r="C347" s="149"/>
      <c r="D347" s="150"/>
      <c r="E347" s="151"/>
      <c r="F347" s="151"/>
      <c r="G347" s="125"/>
      <c r="H347" s="125"/>
      <c r="I347" s="125"/>
    </row>
    <row r="348" spans="2:9" ht="20.100000000000001" customHeight="1">
      <c r="B348" s="112"/>
      <c r="C348" s="127"/>
      <c r="D348" s="103"/>
      <c r="E348" s="128"/>
      <c r="F348" s="128"/>
      <c r="G348" s="125"/>
      <c r="H348" s="125"/>
      <c r="I348" s="125"/>
    </row>
    <row r="349" spans="2:9" ht="20.100000000000001" customHeight="1">
      <c r="B349" s="112"/>
      <c r="C349" s="127"/>
      <c r="D349" s="103"/>
      <c r="E349" s="128"/>
      <c r="F349" s="128"/>
      <c r="G349" s="125"/>
      <c r="H349" s="125"/>
      <c r="I349" s="125"/>
    </row>
    <row r="350" spans="2:9" ht="20.100000000000001" customHeight="1">
      <c r="B350" s="112"/>
      <c r="C350" s="127"/>
      <c r="D350" s="103"/>
      <c r="E350" s="128"/>
      <c r="F350" s="128"/>
      <c r="G350" s="125"/>
      <c r="H350" s="125"/>
      <c r="I350" s="125"/>
    </row>
    <row r="351" spans="2:9" ht="20.100000000000001" customHeight="1">
      <c r="B351" s="112"/>
      <c r="C351" s="127"/>
      <c r="D351" s="103"/>
      <c r="E351" s="128"/>
      <c r="F351" s="128"/>
      <c r="G351" s="125"/>
      <c r="H351" s="125"/>
      <c r="I351" s="125"/>
    </row>
    <row r="352" spans="2:9" ht="20.100000000000001" customHeight="1">
      <c r="B352" s="112"/>
      <c r="C352" s="127"/>
      <c r="D352" s="103"/>
      <c r="E352" s="128"/>
      <c r="F352" s="128"/>
      <c r="G352" s="125"/>
      <c r="H352" s="125"/>
      <c r="I352" s="125"/>
    </row>
    <row r="353" spans="1:9" ht="20.100000000000001" customHeight="1">
      <c r="B353" s="147"/>
      <c r="C353" s="127"/>
      <c r="D353" s="103"/>
      <c r="E353" s="128"/>
      <c r="F353" s="128"/>
      <c r="G353" s="125"/>
      <c r="H353" s="125"/>
      <c r="I353" s="125"/>
    </row>
    <row r="354" spans="1:9" ht="20.100000000000001" customHeight="1">
      <c r="B354" s="112"/>
      <c r="C354" s="127"/>
      <c r="D354" s="103"/>
      <c r="E354" s="128"/>
      <c r="F354" s="128"/>
      <c r="G354" s="125"/>
      <c r="H354" s="125"/>
      <c r="I354" s="125"/>
    </row>
    <row r="355" spans="1:9" ht="20.100000000000001" customHeight="1">
      <c r="B355" s="112"/>
      <c r="C355" s="127"/>
      <c r="D355" s="103"/>
      <c r="E355" s="128"/>
      <c r="F355" s="128"/>
      <c r="G355" s="125"/>
      <c r="H355" s="125"/>
      <c r="I355" s="125"/>
    </row>
    <row r="356" spans="1:9" ht="20.100000000000001" customHeight="1">
      <c r="B356" s="112"/>
      <c r="C356" s="127"/>
      <c r="D356" s="103"/>
      <c r="E356" s="128"/>
      <c r="F356" s="128"/>
      <c r="G356" s="125"/>
      <c r="H356" s="125"/>
      <c r="I356" s="125"/>
    </row>
    <row r="357" spans="1:9" ht="20.100000000000001" customHeight="1">
      <c r="B357" s="112"/>
      <c r="C357" s="127"/>
      <c r="D357" s="103"/>
      <c r="E357" s="128"/>
      <c r="F357" s="128"/>
      <c r="G357" s="125"/>
      <c r="H357" s="125"/>
      <c r="I357" s="125"/>
    </row>
    <row r="358" spans="1:9" ht="20.100000000000001" customHeight="1">
      <c r="B358" s="112"/>
      <c r="C358" s="127"/>
      <c r="D358" s="103"/>
      <c r="E358" s="128"/>
      <c r="F358" s="128"/>
      <c r="G358" s="125"/>
      <c r="H358" s="125"/>
      <c r="I358" s="125"/>
    </row>
    <row r="359" spans="1:9" ht="20.100000000000001" customHeight="1">
      <c r="B359" s="112"/>
      <c r="C359" s="127"/>
      <c r="D359" s="103"/>
      <c r="E359" s="128"/>
      <c r="F359" s="128"/>
      <c r="G359" s="125"/>
      <c r="H359" s="125"/>
      <c r="I359" s="125"/>
    </row>
    <row r="360" spans="1:9" ht="20.100000000000001" customHeight="1">
      <c r="B360" s="112"/>
      <c r="C360" s="127"/>
      <c r="D360" s="103"/>
      <c r="E360" s="128"/>
      <c r="F360" s="128"/>
      <c r="G360" s="125"/>
      <c r="H360" s="125"/>
      <c r="I360" s="125"/>
    </row>
    <row r="361" spans="1:9" ht="20.100000000000001" customHeight="1">
      <c r="B361" s="112"/>
      <c r="C361" s="127"/>
      <c r="D361" s="103"/>
      <c r="E361" s="128"/>
      <c r="F361" s="128"/>
      <c r="G361" s="125"/>
      <c r="H361" s="125"/>
      <c r="I361" s="125"/>
    </row>
    <row r="362" spans="1:9" ht="20.100000000000001" customHeight="1">
      <c r="C362" s="125"/>
      <c r="D362" s="125"/>
      <c r="E362" s="125"/>
      <c r="F362" s="112"/>
      <c r="G362" s="127"/>
      <c r="H362" s="103"/>
      <c r="I362" s="128"/>
    </row>
    <row r="363" spans="1:9" ht="20.100000000000001" customHeight="1">
      <c r="A363" s="156">
        <f>1+A323</f>
        <v>10</v>
      </c>
      <c r="B363" s="109" t="s">
        <v>255</v>
      </c>
      <c r="C363" s="95" t="s">
        <v>197</v>
      </c>
      <c r="D363" s="95" t="s">
        <v>198</v>
      </c>
      <c r="E363" s="117"/>
      <c r="F363" s="117" t="s">
        <v>245</v>
      </c>
      <c r="G363" s="125"/>
      <c r="H363" s="125">
        <v>1281865631</v>
      </c>
      <c r="I363" s="125"/>
    </row>
    <row r="364" spans="1:9" ht="67.5">
      <c r="B364" s="110" t="s">
        <v>199</v>
      </c>
      <c r="C364" s="16" t="s">
        <v>59</v>
      </c>
      <c r="D364" s="16" t="s">
        <v>60</v>
      </c>
      <c r="E364" s="116" t="s">
        <v>228</v>
      </c>
      <c r="F364" s="116" t="s">
        <v>225</v>
      </c>
      <c r="G364" s="104"/>
      <c r="H364" s="104"/>
      <c r="I364" s="104"/>
    </row>
    <row r="365" spans="1:9" ht="20.100000000000001" customHeight="1">
      <c r="B365" s="129" t="s">
        <v>25</v>
      </c>
      <c r="C365" s="100"/>
      <c r="D365" s="131">
        <v>34</v>
      </c>
      <c r="E365" s="102"/>
      <c r="F365" s="102"/>
      <c r="G365" s="125"/>
      <c r="H365" s="227" t="s">
        <v>226</v>
      </c>
      <c r="I365" s="227"/>
    </row>
    <row r="366" spans="1:9" ht="20.100000000000001" customHeight="1">
      <c r="B366" s="129" t="s">
        <v>24</v>
      </c>
      <c r="C366" s="100"/>
      <c r="D366" s="132">
        <v>51</v>
      </c>
      <c r="E366" s="102">
        <v>1</v>
      </c>
      <c r="F366" s="102">
        <v>1</v>
      </c>
      <c r="G366" s="125"/>
      <c r="H366" s="112" t="s">
        <v>201</v>
      </c>
      <c r="I366" s="128">
        <f>SUM(F365:F386)</f>
        <v>5</v>
      </c>
    </row>
    <row r="367" spans="1:9" ht="20.100000000000001" customHeight="1">
      <c r="B367" s="129" t="s">
        <v>11</v>
      </c>
      <c r="C367" s="100"/>
      <c r="D367" s="131">
        <v>34</v>
      </c>
      <c r="E367" s="102"/>
      <c r="F367" s="102"/>
      <c r="G367" s="125"/>
      <c r="H367" s="113" t="s">
        <v>202</v>
      </c>
      <c r="I367" s="125">
        <f>SUMPRODUCT(D365:D386,F365:F386)</f>
        <v>204</v>
      </c>
    </row>
    <row r="368" spans="1:9" ht="20.100000000000001" customHeight="1">
      <c r="B368" s="129" t="s">
        <v>160</v>
      </c>
      <c r="C368" s="100"/>
      <c r="D368" s="132">
        <v>102</v>
      </c>
      <c r="E368" s="102"/>
      <c r="F368" s="102"/>
      <c r="G368" s="125"/>
      <c r="H368" s="113" t="s">
        <v>203</v>
      </c>
      <c r="I368" s="125">
        <f>SUM(D365:D386)</f>
        <v>935</v>
      </c>
    </row>
    <row r="369" spans="2:9" ht="20.100000000000001" customHeight="1">
      <c r="B369" s="129" t="s">
        <v>14</v>
      </c>
      <c r="C369" s="100"/>
      <c r="D369" s="131">
        <v>34</v>
      </c>
      <c r="E369" s="102"/>
      <c r="F369" s="102"/>
      <c r="G369" s="125"/>
      <c r="H369" s="113" t="s">
        <v>204</v>
      </c>
      <c r="I369" s="125">
        <f>I368-I367</f>
        <v>731</v>
      </c>
    </row>
    <row r="370" spans="2:9" ht="20.100000000000001" customHeight="1">
      <c r="B370" s="129" t="s">
        <v>9</v>
      </c>
      <c r="C370" s="100"/>
      <c r="D370" s="132">
        <v>34</v>
      </c>
      <c r="E370" s="102">
        <v>1</v>
      </c>
      <c r="F370" s="102">
        <v>1</v>
      </c>
      <c r="G370" s="125"/>
      <c r="H370" s="125"/>
      <c r="I370" s="125"/>
    </row>
    <row r="371" spans="2:9" ht="20.100000000000001" customHeight="1">
      <c r="B371" s="129" t="s">
        <v>13</v>
      </c>
      <c r="C371" s="100"/>
      <c r="D371" s="131">
        <v>34</v>
      </c>
      <c r="E371" s="102"/>
      <c r="F371" s="102"/>
      <c r="G371" s="125"/>
      <c r="H371" s="125"/>
      <c r="I371" s="119" t="s">
        <v>244</v>
      </c>
    </row>
    <row r="372" spans="2:9" ht="20.100000000000001" customHeight="1">
      <c r="B372" s="129" t="s">
        <v>158</v>
      </c>
      <c r="C372" s="100"/>
      <c r="D372" s="132">
        <v>34</v>
      </c>
      <c r="E372" s="102">
        <v>1</v>
      </c>
      <c r="F372" s="102">
        <v>1</v>
      </c>
      <c r="G372" s="125"/>
      <c r="H372" s="125"/>
      <c r="I372" s="125"/>
    </row>
    <row r="373" spans="2:9" ht="20.100000000000001" customHeight="1">
      <c r="B373" s="129" t="s">
        <v>153</v>
      </c>
      <c r="C373" s="100"/>
      <c r="D373" s="131">
        <v>34</v>
      </c>
      <c r="E373" s="102"/>
      <c r="F373" s="102"/>
      <c r="G373" s="125"/>
      <c r="H373" s="125"/>
      <c r="I373" s="125"/>
    </row>
    <row r="374" spans="2:9" ht="20.100000000000001" customHeight="1">
      <c r="B374" s="129" t="s">
        <v>12</v>
      </c>
      <c r="C374" s="100"/>
      <c r="D374" s="131">
        <v>34</v>
      </c>
      <c r="E374" s="102"/>
      <c r="F374" s="102"/>
      <c r="G374" s="125"/>
      <c r="H374" s="125"/>
      <c r="I374" s="125"/>
    </row>
    <row r="375" spans="2:9" ht="20.100000000000001" customHeight="1">
      <c r="B375" s="129" t="s">
        <v>150</v>
      </c>
      <c r="C375" s="100"/>
      <c r="D375" s="131">
        <v>34</v>
      </c>
      <c r="E375" s="102"/>
      <c r="F375" s="102"/>
      <c r="G375" s="125"/>
      <c r="H375" s="125"/>
      <c r="I375" s="125"/>
    </row>
    <row r="376" spans="2:9" ht="20.100000000000001" customHeight="1">
      <c r="B376" s="129" t="s">
        <v>17</v>
      </c>
      <c r="C376" s="100"/>
      <c r="D376" s="132">
        <v>51</v>
      </c>
      <c r="E376" s="102">
        <v>1</v>
      </c>
      <c r="F376" s="102">
        <v>1</v>
      </c>
      <c r="G376" s="125"/>
      <c r="H376" s="125"/>
      <c r="I376" s="125"/>
    </row>
    <row r="377" spans="2:9" ht="20.100000000000001" customHeight="1">
      <c r="B377" s="129" t="s">
        <v>168</v>
      </c>
      <c r="C377" s="100"/>
      <c r="D377" s="131">
        <v>34</v>
      </c>
      <c r="E377" s="102"/>
      <c r="F377" s="102"/>
      <c r="G377" s="125"/>
      <c r="H377" s="227" t="s">
        <v>227</v>
      </c>
      <c r="I377" s="227"/>
    </row>
    <row r="378" spans="2:9" ht="20.100000000000001" customHeight="1">
      <c r="B378" s="129" t="s">
        <v>16</v>
      </c>
      <c r="C378" s="100"/>
      <c r="D378" s="131">
        <v>34</v>
      </c>
      <c r="E378" s="102"/>
      <c r="F378" s="102"/>
      <c r="G378" s="125"/>
      <c r="H378" s="112" t="s">
        <v>201</v>
      </c>
      <c r="I378" s="122">
        <f>SUM(E365:E386)</f>
        <v>5</v>
      </c>
    </row>
    <row r="379" spans="2:9" ht="20.100000000000001" customHeight="1">
      <c r="B379" s="129" t="s">
        <v>18</v>
      </c>
      <c r="C379" s="100"/>
      <c r="D379" s="131">
        <v>51</v>
      </c>
      <c r="E379" s="102"/>
      <c r="F379" s="102"/>
      <c r="G379" s="125"/>
      <c r="H379" s="113" t="s">
        <v>202</v>
      </c>
      <c r="I379" s="123">
        <f>SUMPRODUCT(D365:D386,E365:E386)</f>
        <v>204</v>
      </c>
    </row>
    <row r="380" spans="2:9" ht="20.100000000000001" customHeight="1">
      <c r="B380" s="129" t="s">
        <v>173</v>
      </c>
      <c r="C380" s="100"/>
      <c r="D380" s="132">
        <v>34</v>
      </c>
      <c r="E380" s="102">
        <v>1</v>
      </c>
      <c r="F380" s="102">
        <v>1</v>
      </c>
      <c r="G380" s="125"/>
      <c r="H380" s="113" t="s">
        <v>203</v>
      </c>
      <c r="I380" s="125">
        <f>SUM(D365:D404)</f>
        <v>935</v>
      </c>
    </row>
    <row r="381" spans="2:9" ht="20.100000000000001" customHeight="1">
      <c r="B381" s="129" t="s">
        <v>174</v>
      </c>
      <c r="C381" s="100"/>
      <c r="D381" s="133">
        <v>34</v>
      </c>
      <c r="E381" s="102"/>
      <c r="F381" s="102"/>
      <c r="G381" s="125"/>
      <c r="H381" s="113" t="s">
        <v>204</v>
      </c>
      <c r="I381" s="123">
        <f>I380-I379</f>
        <v>731</v>
      </c>
    </row>
    <row r="382" spans="2:9" ht="20.100000000000001" customHeight="1">
      <c r="B382" s="129" t="s">
        <v>175</v>
      </c>
      <c r="C382" s="100"/>
      <c r="D382" s="133">
        <v>51</v>
      </c>
      <c r="E382" s="102"/>
      <c r="F382" s="102"/>
      <c r="G382" s="125"/>
      <c r="H382" s="125"/>
      <c r="I382" s="125"/>
    </row>
    <row r="383" spans="2:9" ht="20.100000000000001" customHeight="1">
      <c r="B383" s="129" t="s">
        <v>176</v>
      </c>
      <c r="C383" s="100"/>
      <c r="D383" s="133">
        <v>51</v>
      </c>
      <c r="E383" s="102"/>
      <c r="F383" s="102"/>
      <c r="G383" s="125"/>
      <c r="H383" s="125"/>
      <c r="I383" s="119" t="s">
        <v>230</v>
      </c>
    </row>
    <row r="384" spans="2:9" ht="20.100000000000001" customHeight="1">
      <c r="B384" s="130" t="s">
        <v>152</v>
      </c>
      <c r="C384" s="100"/>
      <c r="D384" s="133">
        <v>51</v>
      </c>
      <c r="E384" s="102"/>
      <c r="F384" s="102"/>
      <c r="G384" s="125"/>
      <c r="H384" s="125"/>
      <c r="I384" s="125"/>
    </row>
    <row r="385" spans="2:9" ht="20.100000000000001" customHeight="1">
      <c r="B385" s="130" t="s">
        <v>151</v>
      </c>
      <c r="C385" s="100"/>
      <c r="D385" s="134">
        <v>51</v>
      </c>
      <c r="E385" s="102"/>
      <c r="F385" s="102"/>
      <c r="G385" s="125"/>
      <c r="H385" s="125"/>
      <c r="I385" s="125"/>
    </row>
    <row r="386" spans="2:9" ht="20.100000000000001" customHeight="1">
      <c r="B386" s="129" t="s">
        <v>177</v>
      </c>
      <c r="C386" s="100"/>
      <c r="D386" s="135">
        <v>34</v>
      </c>
      <c r="E386" s="102"/>
      <c r="F386" s="102"/>
      <c r="G386" s="125"/>
      <c r="H386" s="125"/>
      <c r="I386" s="125"/>
    </row>
    <row r="387" spans="2:9" ht="20.100000000000001" customHeight="1">
      <c r="B387" s="148"/>
      <c r="C387" s="149"/>
      <c r="D387" s="150"/>
      <c r="E387" s="151"/>
      <c r="F387" s="151"/>
      <c r="G387" s="125"/>
      <c r="H387" s="125"/>
      <c r="I387" s="125"/>
    </row>
    <row r="388" spans="2:9" ht="20.100000000000001" customHeight="1">
      <c r="B388" s="112"/>
      <c r="C388" s="127"/>
      <c r="D388" s="103"/>
      <c r="E388" s="128"/>
      <c r="F388" s="128"/>
      <c r="G388" s="125"/>
      <c r="H388" s="125"/>
      <c r="I388" s="125"/>
    </row>
    <row r="389" spans="2:9" ht="20.100000000000001" customHeight="1">
      <c r="B389" s="112"/>
      <c r="C389" s="127"/>
      <c r="D389" s="103"/>
      <c r="E389" s="128"/>
      <c r="F389" s="128"/>
      <c r="G389" s="125"/>
      <c r="H389" s="125"/>
      <c r="I389" s="125"/>
    </row>
    <row r="390" spans="2:9" ht="20.100000000000001" customHeight="1">
      <c r="B390" s="112"/>
      <c r="C390" s="127"/>
      <c r="D390" s="103"/>
      <c r="E390" s="128"/>
      <c r="F390" s="128"/>
      <c r="G390" s="125"/>
      <c r="H390" s="125"/>
      <c r="I390" s="125"/>
    </row>
    <row r="391" spans="2:9" ht="20.100000000000001" customHeight="1">
      <c r="B391" s="112"/>
      <c r="C391" s="127"/>
      <c r="D391" s="103"/>
      <c r="E391" s="128"/>
      <c r="F391" s="128"/>
      <c r="G391" s="125"/>
      <c r="H391" s="125"/>
      <c r="I391" s="125"/>
    </row>
    <row r="392" spans="2:9" ht="18.75">
      <c r="B392" s="112"/>
      <c r="C392" s="127"/>
      <c r="D392" s="103"/>
      <c r="E392" s="128"/>
      <c r="F392" s="128"/>
      <c r="G392" s="125"/>
      <c r="H392" s="125"/>
      <c r="I392" s="125"/>
    </row>
    <row r="393" spans="2:9" ht="20.100000000000001" customHeight="1">
      <c r="B393" s="147"/>
      <c r="C393" s="127"/>
      <c r="D393" s="103"/>
      <c r="E393" s="128"/>
      <c r="F393" s="128"/>
      <c r="G393" s="125"/>
      <c r="H393" s="125"/>
      <c r="I393" s="125"/>
    </row>
    <row r="394" spans="2:9" ht="20.100000000000001" customHeight="1">
      <c r="B394" s="112"/>
      <c r="C394" s="127"/>
      <c r="D394" s="103"/>
      <c r="E394" s="128"/>
      <c r="F394" s="128"/>
      <c r="G394" s="125"/>
      <c r="H394" s="125"/>
      <c r="I394" s="125"/>
    </row>
    <row r="395" spans="2:9" ht="20.100000000000001" customHeight="1">
      <c r="B395" s="112"/>
      <c r="C395" s="127"/>
      <c r="D395" s="103"/>
      <c r="E395" s="128"/>
      <c r="F395" s="128"/>
      <c r="G395" s="125"/>
      <c r="H395" s="125"/>
      <c r="I395" s="125"/>
    </row>
    <row r="396" spans="2:9" ht="20.100000000000001" customHeight="1">
      <c r="B396" s="112"/>
      <c r="C396" s="127"/>
      <c r="D396" s="103"/>
      <c r="E396" s="128"/>
      <c r="F396" s="128"/>
      <c r="G396" s="125"/>
      <c r="H396" s="125"/>
      <c r="I396" s="125"/>
    </row>
    <row r="397" spans="2:9" ht="20.100000000000001" customHeight="1">
      <c r="B397" s="112"/>
      <c r="C397" s="127"/>
      <c r="D397" s="103"/>
      <c r="E397" s="128"/>
      <c r="F397" s="128"/>
      <c r="G397" s="125"/>
      <c r="H397" s="125"/>
      <c r="I397" s="125"/>
    </row>
    <row r="398" spans="2:9" ht="20.100000000000001" customHeight="1">
      <c r="B398" s="112"/>
      <c r="C398" s="127"/>
      <c r="D398" s="103"/>
      <c r="E398" s="128"/>
      <c r="F398" s="128"/>
      <c r="G398" s="125"/>
      <c r="H398" s="125"/>
      <c r="I398" s="125"/>
    </row>
    <row r="399" spans="2:9" ht="20.100000000000001" customHeight="1">
      <c r="B399" s="112"/>
      <c r="C399" s="127"/>
      <c r="D399" s="103"/>
      <c r="E399" s="128"/>
      <c r="F399" s="128"/>
      <c r="G399" s="125"/>
      <c r="H399" s="125"/>
      <c r="I399" s="125"/>
    </row>
    <row r="400" spans="2:9" ht="20.100000000000001" customHeight="1">
      <c r="B400" s="112"/>
      <c r="C400" s="127"/>
      <c r="D400" s="103"/>
      <c r="E400" s="128"/>
      <c r="F400" s="128"/>
      <c r="G400" s="125"/>
      <c r="H400" s="125"/>
      <c r="I400" s="125"/>
    </row>
    <row r="401" spans="1:9" ht="20.100000000000001" customHeight="1">
      <c r="B401" s="112"/>
      <c r="C401" s="127"/>
      <c r="D401" s="103"/>
      <c r="E401" s="128"/>
      <c r="F401" s="128"/>
      <c r="G401" s="125"/>
      <c r="H401" s="125"/>
      <c r="I401" s="125"/>
    </row>
    <row r="402" spans="1:9" ht="20.100000000000001" customHeight="1">
      <c r="C402" s="125"/>
      <c r="D402" s="125"/>
      <c r="E402" s="125"/>
      <c r="F402" s="112"/>
      <c r="G402" s="127"/>
      <c r="H402" s="103"/>
      <c r="I402" s="128"/>
    </row>
    <row r="403" spans="1:9" ht="20.100000000000001" customHeight="1">
      <c r="A403" s="156">
        <f>1+A363</f>
        <v>11</v>
      </c>
      <c r="B403" s="109" t="s">
        <v>256</v>
      </c>
      <c r="C403" s="95" t="s">
        <v>197</v>
      </c>
      <c r="D403" s="95" t="s">
        <v>198</v>
      </c>
      <c r="E403" s="117"/>
      <c r="F403" s="117" t="s">
        <v>245</v>
      </c>
      <c r="G403" s="125"/>
      <c r="H403" s="125">
        <v>79164676</v>
      </c>
      <c r="I403" s="125"/>
    </row>
    <row r="404" spans="1:9" ht="67.5">
      <c r="B404" s="110" t="s">
        <v>199</v>
      </c>
      <c r="C404" s="16" t="s">
        <v>59</v>
      </c>
      <c r="D404" s="16" t="s">
        <v>60</v>
      </c>
      <c r="E404" s="116" t="s">
        <v>228</v>
      </c>
      <c r="F404" s="116" t="s">
        <v>225</v>
      </c>
      <c r="G404" s="125"/>
      <c r="H404" s="125"/>
      <c r="I404" s="125"/>
    </row>
    <row r="405" spans="1:9" ht="20.100000000000001" customHeight="1">
      <c r="B405" s="129" t="s">
        <v>25</v>
      </c>
      <c r="C405" s="100"/>
      <c r="D405" s="131">
        <v>34</v>
      </c>
      <c r="E405" s="102"/>
      <c r="F405" s="102"/>
      <c r="G405" s="125"/>
      <c r="H405" s="227" t="s">
        <v>226</v>
      </c>
      <c r="I405" s="227"/>
    </row>
    <row r="406" spans="1:9" ht="20.100000000000001" customHeight="1">
      <c r="B406" s="129" t="s">
        <v>24</v>
      </c>
      <c r="C406" s="100"/>
      <c r="D406" s="132">
        <v>51</v>
      </c>
      <c r="E406" s="102"/>
      <c r="F406" s="102"/>
      <c r="G406" s="125"/>
      <c r="H406" s="112" t="s">
        <v>201</v>
      </c>
      <c r="I406" s="128">
        <f>SUM(F405:F426)</f>
        <v>4</v>
      </c>
    </row>
    <row r="407" spans="1:9" ht="20.100000000000001" customHeight="1">
      <c r="B407" s="129" t="s">
        <v>11</v>
      </c>
      <c r="C407" s="100"/>
      <c r="D407" s="131">
        <v>34</v>
      </c>
      <c r="E407" s="102"/>
      <c r="F407" s="102"/>
      <c r="G407" s="125"/>
      <c r="H407" s="113" t="s">
        <v>202</v>
      </c>
      <c r="I407" s="125">
        <f>SUMPRODUCT(D405:D426,F405:F426)</f>
        <v>153</v>
      </c>
    </row>
    <row r="408" spans="1:9" ht="20.100000000000001" customHeight="1">
      <c r="B408" s="129" t="s">
        <v>160</v>
      </c>
      <c r="C408" s="100"/>
      <c r="D408" s="132">
        <v>102</v>
      </c>
      <c r="E408" s="102"/>
      <c r="F408" s="102"/>
      <c r="G408" s="125"/>
      <c r="H408" s="113" t="s">
        <v>203</v>
      </c>
      <c r="I408" s="123">
        <f>SUM(D405:D426)</f>
        <v>935</v>
      </c>
    </row>
    <row r="409" spans="1:9" ht="20.100000000000001" customHeight="1">
      <c r="B409" s="129" t="s">
        <v>14</v>
      </c>
      <c r="C409" s="100"/>
      <c r="D409" s="131">
        <v>34</v>
      </c>
      <c r="E409" s="102"/>
      <c r="F409" s="102"/>
      <c r="G409" s="125"/>
      <c r="H409" s="113" t="s">
        <v>204</v>
      </c>
      <c r="I409" s="125">
        <f>I408-I407</f>
        <v>782</v>
      </c>
    </row>
    <row r="410" spans="1:9" ht="20.100000000000001" customHeight="1">
      <c r="B410" s="129" t="s">
        <v>9</v>
      </c>
      <c r="C410" s="100"/>
      <c r="D410" s="132">
        <v>34</v>
      </c>
      <c r="E410" s="102">
        <v>1</v>
      </c>
      <c r="F410" s="102">
        <v>1</v>
      </c>
      <c r="G410" s="125"/>
      <c r="H410" s="125"/>
      <c r="I410" s="125"/>
    </row>
    <row r="411" spans="1:9" ht="20.100000000000001" customHeight="1">
      <c r="B411" s="129" t="s">
        <v>13</v>
      </c>
      <c r="C411" s="100"/>
      <c r="D411" s="131">
        <v>34</v>
      </c>
      <c r="E411" s="102"/>
      <c r="F411" s="102"/>
      <c r="G411" s="125"/>
      <c r="H411" s="125"/>
      <c r="I411" s="119" t="s">
        <v>242</v>
      </c>
    </row>
    <row r="412" spans="1:9" ht="20.100000000000001" customHeight="1">
      <c r="B412" s="129" t="s">
        <v>158</v>
      </c>
      <c r="C412" s="100"/>
      <c r="D412" s="132">
        <v>34</v>
      </c>
      <c r="E412" s="102">
        <v>1</v>
      </c>
      <c r="F412" s="102">
        <v>1</v>
      </c>
      <c r="G412" s="125"/>
      <c r="H412" s="125"/>
      <c r="I412" s="125"/>
    </row>
    <row r="413" spans="1:9" ht="20.100000000000001" customHeight="1">
      <c r="B413" s="129" t="s">
        <v>153</v>
      </c>
      <c r="C413" s="100"/>
      <c r="D413" s="131">
        <v>34</v>
      </c>
      <c r="E413" s="102"/>
      <c r="F413" s="102"/>
      <c r="G413" s="125"/>
      <c r="H413" s="125"/>
      <c r="I413" s="125"/>
    </row>
    <row r="414" spans="1:9" ht="20.100000000000001" customHeight="1">
      <c r="B414" s="129" t="s">
        <v>12</v>
      </c>
      <c r="C414" s="100"/>
      <c r="D414" s="131">
        <v>34</v>
      </c>
      <c r="E414" s="102"/>
      <c r="F414" s="102"/>
      <c r="G414" s="125"/>
      <c r="H414" s="125"/>
      <c r="I414" s="125"/>
    </row>
    <row r="415" spans="1:9" ht="20.100000000000001" customHeight="1">
      <c r="B415" s="129" t="s">
        <v>150</v>
      </c>
      <c r="C415" s="100"/>
      <c r="D415" s="131">
        <v>34</v>
      </c>
      <c r="E415" s="102"/>
      <c r="F415" s="102"/>
      <c r="G415" s="125"/>
      <c r="H415" s="125"/>
      <c r="I415" s="125"/>
    </row>
    <row r="416" spans="1:9" ht="20.100000000000001" customHeight="1">
      <c r="B416" s="129" t="s">
        <v>17</v>
      </c>
      <c r="C416" s="100"/>
      <c r="D416" s="132">
        <v>51</v>
      </c>
      <c r="E416" s="102">
        <v>1</v>
      </c>
      <c r="F416" s="102">
        <v>1</v>
      </c>
      <c r="G416" s="125"/>
      <c r="H416" s="125"/>
      <c r="I416" s="125"/>
    </row>
    <row r="417" spans="2:9" ht="20.100000000000001" customHeight="1">
      <c r="B417" s="129" t="s">
        <v>168</v>
      </c>
      <c r="C417" s="100"/>
      <c r="D417" s="131">
        <v>34</v>
      </c>
      <c r="E417" s="102"/>
      <c r="F417" s="102"/>
      <c r="G417" s="125"/>
      <c r="H417" s="227" t="s">
        <v>227</v>
      </c>
      <c r="I417" s="227"/>
    </row>
    <row r="418" spans="2:9" ht="20.100000000000001" customHeight="1">
      <c r="B418" s="129" t="s">
        <v>16</v>
      </c>
      <c r="C418" s="100"/>
      <c r="D418" s="131">
        <v>34</v>
      </c>
      <c r="E418" s="102"/>
      <c r="F418" s="102"/>
      <c r="G418" s="125"/>
      <c r="H418" s="112" t="s">
        <v>201</v>
      </c>
      <c r="I418" s="122">
        <f>SUM(E405:E426)</f>
        <v>4</v>
      </c>
    </row>
    <row r="419" spans="2:9" ht="20.100000000000001" customHeight="1">
      <c r="B419" s="129" t="s">
        <v>18</v>
      </c>
      <c r="C419" s="100"/>
      <c r="D419" s="131">
        <v>51</v>
      </c>
      <c r="E419" s="102"/>
      <c r="F419" s="102"/>
      <c r="G419" s="125"/>
      <c r="H419" s="113" t="s">
        <v>202</v>
      </c>
      <c r="I419" s="123">
        <f>SUMPRODUCT(D405:D426,E405:E426)</f>
        <v>153</v>
      </c>
    </row>
    <row r="420" spans="2:9" ht="20.100000000000001" customHeight="1">
      <c r="B420" s="129" t="s">
        <v>173</v>
      </c>
      <c r="C420" s="100"/>
      <c r="D420" s="132">
        <v>34</v>
      </c>
      <c r="E420" s="102">
        <v>1</v>
      </c>
      <c r="F420" s="102">
        <v>1</v>
      </c>
      <c r="G420" s="125"/>
      <c r="H420" s="113" t="s">
        <v>203</v>
      </c>
      <c r="I420" s="123">
        <f>SUM(D405:D426)</f>
        <v>935</v>
      </c>
    </row>
    <row r="421" spans="2:9" ht="20.100000000000001" customHeight="1">
      <c r="B421" s="129" t="s">
        <v>174</v>
      </c>
      <c r="C421" s="100"/>
      <c r="D421" s="133">
        <v>34</v>
      </c>
      <c r="E421" s="102"/>
      <c r="F421" s="102"/>
      <c r="G421" s="125"/>
      <c r="H421" s="113" t="s">
        <v>204</v>
      </c>
      <c r="I421" s="123">
        <f>I420-I419</f>
        <v>782</v>
      </c>
    </row>
    <row r="422" spans="2:9" ht="20.100000000000001" customHeight="1">
      <c r="B422" s="129" t="s">
        <v>175</v>
      </c>
      <c r="C422" s="100"/>
      <c r="D422" s="133">
        <v>51</v>
      </c>
      <c r="E422" s="102"/>
      <c r="F422" s="102"/>
      <c r="G422" s="125"/>
      <c r="H422" s="125"/>
      <c r="I422" s="125"/>
    </row>
    <row r="423" spans="2:9" ht="20.100000000000001" customHeight="1">
      <c r="B423" s="129" t="s">
        <v>176</v>
      </c>
      <c r="C423" s="100"/>
      <c r="D423" s="133">
        <v>51</v>
      </c>
      <c r="E423" s="102"/>
      <c r="F423" s="102"/>
      <c r="G423" s="125"/>
      <c r="H423" s="125"/>
      <c r="I423" s="119" t="s">
        <v>230</v>
      </c>
    </row>
    <row r="424" spans="2:9" ht="20.100000000000001" customHeight="1">
      <c r="B424" s="130" t="s">
        <v>152</v>
      </c>
      <c r="C424" s="100"/>
      <c r="D424" s="133">
        <v>51</v>
      </c>
      <c r="E424" s="102"/>
      <c r="F424" s="102"/>
      <c r="G424" s="125"/>
      <c r="H424" s="125"/>
      <c r="I424" s="125"/>
    </row>
    <row r="425" spans="2:9" ht="20.100000000000001" customHeight="1">
      <c r="B425" s="130" t="s">
        <v>151</v>
      </c>
      <c r="C425" s="100"/>
      <c r="D425" s="134">
        <v>51</v>
      </c>
      <c r="E425" s="102"/>
      <c r="F425" s="102"/>
      <c r="G425" s="125"/>
      <c r="H425" s="125"/>
      <c r="I425" s="125"/>
    </row>
    <row r="426" spans="2:9" ht="20.100000000000001" customHeight="1">
      <c r="B426" s="129" t="s">
        <v>177</v>
      </c>
      <c r="C426" s="100"/>
      <c r="D426" s="135">
        <v>34</v>
      </c>
      <c r="E426" s="102"/>
      <c r="F426" s="102"/>
      <c r="G426" s="125"/>
      <c r="H426" s="125"/>
      <c r="I426" s="125"/>
    </row>
    <row r="427" spans="2:9" ht="20.100000000000001" customHeight="1">
      <c r="B427" s="112"/>
      <c r="C427" s="127"/>
      <c r="D427" s="103"/>
      <c r="E427" s="128"/>
      <c r="F427" s="128"/>
      <c r="G427" s="128"/>
      <c r="H427" s="128"/>
      <c r="I427" s="128"/>
    </row>
    <row r="428" spans="2:9" ht="20.100000000000001" customHeight="1">
      <c r="B428" s="112"/>
      <c r="C428" s="127"/>
      <c r="D428" s="103"/>
      <c r="E428" s="128"/>
      <c r="F428" s="128"/>
      <c r="G428" s="128"/>
      <c r="H428" s="128"/>
      <c r="I428" s="128"/>
    </row>
    <row r="429" spans="2:9" ht="20.100000000000001" customHeight="1">
      <c r="B429" s="112"/>
      <c r="C429" s="127"/>
      <c r="D429" s="103"/>
      <c r="E429" s="128"/>
      <c r="F429" s="128"/>
      <c r="G429" s="128"/>
      <c r="H429" s="128"/>
      <c r="I429" s="128"/>
    </row>
    <row r="430" spans="2:9" ht="20.100000000000001" customHeight="1">
      <c r="B430" s="112"/>
      <c r="C430" s="127"/>
      <c r="D430" s="103"/>
      <c r="E430" s="128"/>
      <c r="F430" s="128"/>
      <c r="G430" s="128"/>
      <c r="H430" s="128"/>
      <c r="I430" s="128"/>
    </row>
    <row r="431" spans="2:9" ht="20.100000000000001" customHeight="1">
      <c r="B431" s="112"/>
      <c r="C431" s="127"/>
      <c r="D431" s="103"/>
      <c r="E431" s="128"/>
      <c r="F431" s="128"/>
      <c r="G431" s="128"/>
      <c r="H431" s="128"/>
      <c r="I431" s="128"/>
    </row>
    <row r="432" spans="2:9" ht="20.100000000000001" customHeight="1">
      <c r="B432" s="112"/>
      <c r="C432" s="127"/>
      <c r="D432" s="103"/>
      <c r="E432" s="128"/>
      <c r="F432" s="128"/>
      <c r="G432" s="128"/>
      <c r="H432" s="128"/>
      <c r="I432" s="128"/>
    </row>
    <row r="433" spans="1:9" ht="20.100000000000001" customHeight="1">
      <c r="B433" s="112"/>
      <c r="C433" s="127"/>
      <c r="D433" s="103"/>
      <c r="E433" s="128"/>
      <c r="F433" s="128"/>
      <c r="G433" s="128"/>
      <c r="H433" s="128"/>
      <c r="I433" s="128"/>
    </row>
    <row r="434" spans="1:9" ht="20.100000000000001" customHeight="1">
      <c r="B434" s="112"/>
      <c r="C434" s="127"/>
      <c r="D434" s="103"/>
      <c r="E434" s="128"/>
      <c r="F434" s="128"/>
      <c r="G434" s="128"/>
      <c r="H434" s="128"/>
      <c r="I434" s="128"/>
    </row>
    <row r="435" spans="1:9" ht="20.100000000000001" customHeight="1">
      <c r="B435" s="112"/>
      <c r="C435" s="127"/>
      <c r="D435" s="103"/>
      <c r="E435" s="128"/>
      <c r="F435" s="128"/>
      <c r="G435" s="128"/>
      <c r="H435" s="128"/>
      <c r="I435" s="128"/>
    </row>
    <row r="436" spans="1:9" ht="20.100000000000001" customHeight="1">
      <c r="B436" s="112"/>
      <c r="C436" s="127"/>
      <c r="D436" s="103"/>
      <c r="E436" s="128"/>
      <c r="F436" s="128"/>
      <c r="G436" s="128"/>
      <c r="H436" s="128"/>
      <c r="I436" s="128"/>
    </row>
    <row r="437" spans="1:9" ht="20.100000000000001" customHeight="1">
      <c r="B437" s="112"/>
      <c r="C437" s="127"/>
      <c r="D437" s="103"/>
      <c r="E437" s="128"/>
      <c r="F437" s="128"/>
      <c r="G437" s="128"/>
      <c r="H437" s="128"/>
      <c r="I437" s="128"/>
    </row>
    <row r="438" spans="1:9" ht="20.100000000000001" customHeight="1">
      <c r="B438" s="112"/>
      <c r="C438" s="127"/>
      <c r="D438" s="103"/>
      <c r="E438" s="128"/>
      <c r="F438" s="128"/>
      <c r="G438" s="128"/>
      <c r="H438" s="128"/>
      <c r="I438" s="128"/>
    </row>
    <row r="439" spans="1:9" ht="20.100000000000001" customHeight="1">
      <c r="B439" s="112"/>
      <c r="C439" s="127"/>
      <c r="D439" s="103"/>
      <c r="E439" s="128"/>
      <c r="F439" s="128"/>
      <c r="G439" s="128"/>
      <c r="H439" s="112"/>
      <c r="I439" s="128"/>
    </row>
    <row r="440" spans="1:9" ht="20.100000000000001" customHeight="1">
      <c r="B440" s="112"/>
      <c r="C440" s="127"/>
      <c r="D440" s="103"/>
      <c r="E440" s="128"/>
      <c r="F440" s="128"/>
      <c r="G440" s="128"/>
      <c r="H440" s="126"/>
      <c r="I440" s="128"/>
    </row>
    <row r="441" spans="1:9" ht="20.100000000000001" customHeight="1">
      <c r="B441" s="112"/>
      <c r="C441" s="127"/>
      <c r="D441" s="103"/>
      <c r="E441" s="128"/>
      <c r="F441" s="128"/>
      <c r="G441" s="128"/>
      <c r="H441" s="126"/>
      <c r="I441" s="128"/>
    </row>
    <row r="442" spans="1:9" ht="20.100000000000001" customHeight="1">
      <c r="B442" s="112"/>
      <c r="C442" s="127"/>
      <c r="D442" s="103"/>
      <c r="E442" s="128"/>
      <c r="F442" s="128"/>
      <c r="G442" s="128"/>
      <c r="H442" s="126"/>
      <c r="I442" s="128"/>
    </row>
    <row r="443" spans="1:9" ht="20.100000000000001" customHeight="1">
      <c r="A443" s="156">
        <f>1+A403</f>
        <v>12</v>
      </c>
      <c r="B443" s="109" t="s">
        <v>257</v>
      </c>
      <c r="C443" s="95" t="s">
        <v>197</v>
      </c>
      <c r="D443" s="95" t="s">
        <v>198</v>
      </c>
      <c r="E443" s="117"/>
      <c r="F443" s="117" t="s">
        <v>245</v>
      </c>
      <c r="G443" s="125"/>
      <c r="H443" s="125">
        <v>82832110</v>
      </c>
      <c r="I443" s="125"/>
    </row>
    <row r="444" spans="1:9" ht="67.5">
      <c r="B444" s="110" t="s">
        <v>199</v>
      </c>
      <c r="C444" s="16" t="s">
        <v>59</v>
      </c>
      <c r="D444" s="16" t="s">
        <v>60</v>
      </c>
      <c r="E444" s="116" t="s">
        <v>228</v>
      </c>
      <c r="F444" s="116" t="s">
        <v>225</v>
      </c>
      <c r="G444" s="104"/>
      <c r="H444" s="104"/>
      <c r="I444" s="104"/>
    </row>
    <row r="445" spans="1:9" ht="20.100000000000001" customHeight="1">
      <c r="B445" s="129" t="s">
        <v>25</v>
      </c>
      <c r="C445" s="100"/>
      <c r="D445" s="131">
        <v>34</v>
      </c>
      <c r="E445" s="102"/>
      <c r="F445" s="102"/>
      <c r="G445" s="125"/>
      <c r="H445" s="227" t="s">
        <v>226</v>
      </c>
      <c r="I445" s="227"/>
    </row>
    <row r="446" spans="1:9" ht="20.100000000000001" customHeight="1">
      <c r="B446" s="129" t="s">
        <v>24</v>
      </c>
      <c r="C446" s="100"/>
      <c r="D446" s="132">
        <v>51</v>
      </c>
      <c r="E446" s="102"/>
      <c r="F446" s="102"/>
      <c r="G446" s="125"/>
      <c r="H446" s="112" t="s">
        <v>201</v>
      </c>
      <c r="I446" s="128">
        <f>SUM(F445:F466)</f>
        <v>4</v>
      </c>
    </row>
    <row r="447" spans="1:9" ht="18.75">
      <c r="B447" s="129" t="s">
        <v>11</v>
      </c>
      <c r="C447" s="100"/>
      <c r="D447" s="131">
        <v>34</v>
      </c>
      <c r="E447" s="102"/>
      <c r="F447" s="102"/>
      <c r="G447" s="125"/>
      <c r="H447" s="113" t="s">
        <v>202</v>
      </c>
      <c r="I447" s="125">
        <f>SUMPRODUCT(D445:D466,F445:F466)</f>
        <v>153</v>
      </c>
    </row>
    <row r="448" spans="1:9" ht="20.100000000000001" customHeight="1">
      <c r="B448" s="129" t="s">
        <v>160</v>
      </c>
      <c r="C448" s="100"/>
      <c r="D448" s="132">
        <v>102</v>
      </c>
      <c r="E448" s="102"/>
      <c r="F448" s="102"/>
      <c r="G448" s="125"/>
      <c r="H448" s="113" t="s">
        <v>203</v>
      </c>
      <c r="I448" s="125">
        <f>SUM(D445:D466)</f>
        <v>935</v>
      </c>
    </row>
    <row r="449" spans="2:9" ht="20.100000000000001" customHeight="1">
      <c r="B449" s="129" t="s">
        <v>14</v>
      </c>
      <c r="C449" s="100"/>
      <c r="D449" s="131">
        <v>34</v>
      </c>
      <c r="E449" s="102"/>
      <c r="F449" s="102"/>
      <c r="G449" s="125"/>
      <c r="H449" s="113" t="s">
        <v>204</v>
      </c>
      <c r="I449" s="125">
        <f>I448-I447</f>
        <v>782</v>
      </c>
    </row>
    <row r="450" spans="2:9" ht="20.100000000000001" customHeight="1">
      <c r="B450" s="129" t="s">
        <v>9</v>
      </c>
      <c r="C450" s="100"/>
      <c r="D450" s="132">
        <v>34</v>
      </c>
      <c r="E450" s="102">
        <v>1</v>
      </c>
      <c r="F450" s="102">
        <v>1</v>
      </c>
      <c r="G450" s="125"/>
      <c r="H450" s="125"/>
      <c r="I450" s="125"/>
    </row>
    <row r="451" spans="2:9" ht="20.100000000000001" customHeight="1">
      <c r="B451" s="129" t="s">
        <v>13</v>
      </c>
      <c r="C451" s="100"/>
      <c r="D451" s="131">
        <v>34</v>
      </c>
      <c r="E451" s="102"/>
      <c r="F451" s="102"/>
      <c r="G451" s="125"/>
      <c r="H451" s="125"/>
      <c r="I451" s="119" t="s">
        <v>244</v>
      </c>
    </row>
    <row r="452" spans="2:9" ht="20.100000000000001" customHeight="1">
      <c r="B452" s="129" t="s">
        <v>158</v>
      </c>
      <c r="C452" s="100"/>
      <c r="D452" s="132">
        <v>34</v>
      </c>
      <c r="E452" s="102">
        <v>1</v>
      </c>
      <c r="F452" s="102">
        <v>1</v>
      </c>
      <c r="G452" s="125"/>
      <c r="H452" s="125"/>
      <c r="I452" s="125"/>
    </row>
    <row r="453" spans="2:9" ht="20.100000000000001" customHeight="1">
      <c r="B453" s="129" t="s">
        <v>153</v>
      </c>
      <c r="C453" s="100"/>
      <c r="D453" s="131">
        <v>34</v>
      </c>
      <c r="E453" s="102"/>
      <c r="F453" s="102"/>
      <c r="G453" s="125"/>
      <c r="H453" s="125"/>
      <c r="I453" s="125"/>
    </row>
    <row r="454" spans="2:9" ht="20.100000000000001" customHeight="1">
      <c r="B454" s="129" t="s">
        <v>12</v>
      </c>
      <c r="C454" s="100"/>
      <c r="D454" s="131">
        <v>34</v>
      </c>
      <c r="E454" s="102"/>
      <c r="F454" s="102"/>
      <c r="G454" s="125"/>
      <c r="H454" s="125"/>
      <c r="I454" s="125"/>
    </row>
    <row r="455" spans="2:9" ht="20.100000000000001" customHeight="1">
      <c r="B455" s="129" t="s">
        <v>150</v>
      </c>
      <c r="C455" s="100"/>
      <c r="D455" s="131">
        <v>34</v>
      </c>
      <c r="E455" s="102"/>
      <c r="F455" s="102"/>
      <c r="G455" s="125"/>
      <c r="H455" s="125"/>
      <c r="I455" s="125"/>
    </row>
    <row r="456" spans="2:9" ht="20.100000000000001" customHeight="1">
      <c r="B456" s="129" t="s">
        <v>17</v>
      </c>
      <c r="C456" s="100"/>
      <c r="D456" s="132">
        <v>51</v>
      </c>
      <c r="E456" s="102">
        <v>1</v>
      </c>
      <c r="F456" s="102">
        <v>1</v>
      </c>
      <c r="G456" s="125"/>
      <c r="H456" s="125"/>
      <c r="I456" s="125"/>
    </row>
    <row r="457" spans="2:9" ht="20.100000000000001" customHeight="1">
      <c r="B457" s="129" t="s">
        <v>168</v>
      </c>
      <c r="C457" s="100"/>
      <c r="D457" s="131">
        <v>34</v>
      </c>
      <c r="E457" s="102"/>
      <c r="F457" s="102"/>
      <c r="G457" s="125"/>
      <c r="H457" s="227" t="s">
        <v>227</v>
      </c>
      <c r="I457" s="227"/>
    </row>
    <row r="458" spans="2:9" ht="20.100000000000001" customHeight="1">
      <c r="B458" s="129" t="s">
        <v>16</v>
      </c>
      <c r="C458" s="100"/>
      <c r="D458" s="131">
        <v>34</v>
      </c>
      <c r="E458" s="102"/>
      <c r="F458" s="102"/>
      <c r="G458" s="125"/>
      <c r="H458" s="112" t="s">
        <v>201</v>
      </c>
      <c r="I458" s="122">
        <f>SUM(E445:E466)</f>
        <v>4</v>
      </c>
    </row>
    <row r="459" spans="2:9" ht="20.100000000000001" customHeight="1">
      <c r="B459" s="129" t="s">
        <v>18</v>
      </c>
      <c r="C459" s="100"/>
      <c r="D459" s="131">
        <v>51</v>
      </c>
      <c r="E459" s="102"/>
      <c r="F459" s="102"/>
      <c r="G459" s="125"/>
      <c r="H459" s="113" t="s">
        <v>202</v>
      </c>
      <c r="I459" s="123">
        <f>SUMPRODUCT(D445:D466,E445:E466)</f>
        <v>153</v>
      </c>
    </row>
    <row r="460" spans="2:9" ht="20.100000000000001" customHeight="1">
      <c r="B460" s="129" t="s">
        <v>173</v>
      </c>
      <c r="C460" s="100"/>
      <c r="D460" s="132">
        <v>34</v>
      </c>
      <c r="E460" s="102">
        <v>1</v>
      </c>
      <c r="F460" s="102">
        <v>1</v>
      </c>
      <c r="G460" s="125"/>
      <c r="H460" s="113" t="s">
        <v>203</v>
      </c>
      <c r="I460" s="123">
        <f>SUM(D445:D466)</f>
        <v>935</v>
      </c>
    </row>
    <row r="461" spans="2:9" ht="20.100000000000001" customHeight="1">
      <c r="B461" s="129" t="s">
        <v>174</v>
      </c>
      <c r="C461" s="100"/>
      <c r="D461" s="133">
        <v>34</v>
      </c>
      <c r="E461" s="102"/>
      <c r="F461" s="102"/>
      <c r="G461" s="125"/>
      <c r="H461" s="113" t="s">
        <v>204</v>
      </c>
      <c r="I461" s="123">
        <f>I460-I459</f>
        <v>782</v>
      </c>
    </row>
    <row r="462" spans="2:9" ht="20.100000000000001" customHeight="1">
      <c r="B462" s="129" t="s">
        <v>175</v>
      </c>
      <c r="C462" s="100"/>
      <c r="D462" s="133">
        <v>51</v>
      </c>
      <c r="E462" s="102"/>
      <c r="F462" s="102"/>
      <c r="G462" s="125"/>
      <c r="H462" s="125"/>
      <c r="I462" s="125"/>
    </row>
    <row r="463" spans="2:9" ht="20.100000000000001" customHeight="1">
      <c r="B463" s="129" t="s">
        <v>176</v>
      </c>
      <c r="C463" s="100"/>
      <c r="D463" s="133">
        <v>51</v>
      </c>
      <c r="E463" s="102"/>
      <c r="F463" s="102"/>
      <c r="G463" s="125"/>
      <c r="H463" s="125"/>
      <c r="I463" s="119" t="s">
        <v>230</v>
      </c>
    </row>
    <row r="464" spans="2:9" ht="20.100000000000001" customHeight="1">
      <c r="B464" s="130" t="s">
        <v>152</v>
      </c>
      <c r="C464" s="100"/>
      <c r="D464" s="133">
        <v>51</v>
      </c>
      <c r="E464" s="102"/>
      <c r="F464" s="102"/>
      <c r="G464" s="125"/>
      <c r="H464" s="125"/>
      <c r="I464" s="125"/>
    </row>
    <row r="465" spans="2:9" ht="20.100000000000001" customHeight="1">
      <c r="B465" s="130" t="s">
        <v>151</v>
      </c>
      <c r="C465" s="100"/>
      <c r="D465" s="134">
        <v>51</v>
      </c>
      <c r="E465" s="102"/>
      <c r="F465" s="102"/>
      <c r="G465" s="125"/>
      <c r="H465" s="125"/>
      <c r="I465" s="125"/>
    </row>
    <row r="466" spans="2:9" ht="20.100000000000001" customHeight="1">
      <c r="B466" s="129" t="s">
        <v>177</v>
      </c>
      <c r="C466" s="100"/>
      <c r="D466" s="135">
        <v>34</v>
      </c>
      <c r="E466" s="102"/>
      <c r="F466" s="102"/>
      <c r="G466" s="125"/>
      <c r="H466" s="125"/>
      <c r="I466" s="125"/>
    </row>
    <row r="467" spans="2:9" ht="20.100000000000001" customHeight="1">
      <c r="B467" s="148"/>
      <c r="C467" s="149"/>
      <c r="D467" s="150"/>
      <c r="E467" s="151"/>
      <c r="F467" s="151"/>
      <c r="G467" s="125"/>
      <c r="H467" s="125"/>
      <c r="I467" s="125"/>
    </row>
    <row r="468" spans="2:9" ht="20.100000000000001" customHeight="1">
      <c r="B468" s="112"/>
      <c r="C468" s="127"/>
      <c r="D468" s="103"/>
      <c r="E468" s="128"/>
      <c r="F468" s="128"/>
      <c r="G468" s="125"/>
      <c r="H468" s="125"/>
      <c r="I468" s="125"/>
    </row>
    <row r="469" spans="2:9" ht="20.100000000000001" customHeight="1">
      <c r="B469" s="112"/>
      <c r="C469" s="127"/>
      <c r="D469" s="103"/>
      <c r="E469" s="128"/>
      <c r="F469" s="128"/>
      <c r="G469" s="125"/>
      <c r="H469" s="125"/>
      <c r="I469" s="125"/>
    </row>
    <row r="470" spans="2:9" ht="20.100000000000001" customHeight="1">
      <c r="B470" s="112"/>
      <c r="C470" s="127"/>
      <c r="D470" s="103"/>
      <c r="E470" s="128"/>
      <c r="F470" s="128"/>
      <c r="G470" s="125"/>
      <c r="H470" s="125"/>
      <c r="I470" s="125"/>
    </row>
    <row r="471" spans="2:9" ht="20.100000000000001" customHeight="1">
      <c r="B471" s="112"/>
      <c r="C471" s="127"/>
      <c r="D471" s="103"/>
      <c r="E471" s="128"/>
      <c r="F471" s="128"/>
      <c r="G471" s="125"/>
      <c r="H471" s="125"/>
      <c r="I471" s="125"/>
    </row>
    <row r="472" spans="2:9" ht="20.100000000000001" customHeight="1">
      <c r="B472" s="112"/>
      <c r="C472" s="127"/>
      <c r="D472" s="103"/>
      <c r="E472" s="128"/>
      <c r="F472" s="128"/>
      <c r="G472" s="125"/>
      <c r="H472" s="125"/>
      <c r="I472" s="125"/>
    </row>
    <row r="473" spans="2:9" ht="20.100000000000001" customHeight="1">
      <c r="B473" s="147"/>
      <c r="C473" s="127"/>
      <c r="D473" s="103"/>
      <c r="E473" s="128"/>
      <c r="F473" s="128"/>
      <c r="G473" s="125"/>
      <c r="H473" s="125"/>
      <c r="I473" s="125"/>
    </row>
    <row r="474" spans="2:9" ht="20.100000000000001" customHeight="1">
      <c r="B474" s="112"/>
      <c r="C474" s="127"/>
      <c r="D474" s="103"/>
      <c r="E474" s="128"/>
      <c r="F474" s="128"/>
      <c r="G474" s="125"/>
      <c r="H474" s="125"/>
      <c r="I474" s="125"/>
    </row>
    <row r="475" spans="2:9" ht="20.100000000000001" customHeight="1">
      <c r="B475" s="112"/>
      <c r="C475" s="127"/>
      <c r="D475" s="103"/>
      <c r="E475" s="128"/>
      <c r="F475" s="128"/>
      <c r="G475" s="125"/>
      <c r="H475" s="125"/>
      <c r="I475" s="125"/>
    </row>
    <row r="476" spans="2:9" ht="20.100000000000001" customHeight="1">
      <c r="B476" s="112"/>
      <c r="C476" s="127"/>
      <c r="D476" s="103"/>
      <c r="E476" s="128"/>
      <c r="F476" s="128"/>
      <c r="G476" s="125"/>
      <c r="H476" s="125"/>
      <c r="I476" s="125"/>
    </row>
    <row r="477" spans="2:9" ht="20.100000000000001" customHeight="1">
      <c r="B477" s="112"/>
      <c r="C477" s="127"/>
      <c r="D477" s="103"/>
      <c r="E477" s="128"/>
      <c r="F477" s="128"/>
      <c r="G477" s="125"/>
      <c r="H477" s="125"/>
      <c r="I477" s="125"/>
    </row>
    <row r="478" spans="2:9" ht="20.100000000000001" customHeight="1">
      <c r="B478" s="112"/>
      <c r="C478" s="127"/>
      <c r="D478" s="103"/>
      <c r="E478" s="128"/>
      <c r="F478" s="128"/>
      <c r="G478" s="125"/>
      <c r="H478" s="125"/>
      <c r="I478" s="125"/>
    </row>
    <row r="479" spans="2:9" ht="20.100000000000001" customHeight="1">
      <c r="B479" s="112"/>
      <c r="C479" s="127"/>
      <c r="D479" s="103"/>
      <c r="E479" s="128"/>
      <c r="F479" s="128"/>
      <c r="G479" s="125"/>
      <c r="H479" s="125"/>
      <c r="I479" s="125"/>
    </row>
    <row r="480" spans="2:9" ht="20.100000000000001" customHeight="1">
      <c r="B480" s="112"/>
      <c r="C480" s="127"/>
      <c r="D480" s="103"/>
      <c r="E480" s="128"/>
      <c r="F480" s="128"/>
      <c r="G480" s="125"/>
      <c r="H480" s="125"/>
      <c r="I480" s="125"/>
    </row>
    <row r="481" spans="1:9" ht="20.100000000000001" customHeight="1">
      <c r="B481" s="112"/>
      <c r="C481" s="127"/>
      <c r="D481" s="103"/>
      <c r="E481" s="128"/>
      <c r="F481" s="128"/>
      <c r="G481" s="125"/>
      <c r="H481" s="125"/>
      <c r="I481" s="125"/>
    </row>
    <row r="482" spans="1:9" ht="20.100000000000001" customHeight="1">
      <c r="C482" s="125"/>
      <c r="D482" s="125"/>
      <c r="E482" s="125"/>
      <c r="F482" s="112"/>
      <c r="G482" s="127"/>
      <c r="H482" s="103"/>
      <c r="I482" s="128"/>
    </row>
    <row r="483" spans="1:9" ht="20.100000000000001" customHeight="1">
      <c r="A483" s="156">
        <f>1+A443</f>
        <v>13</v>
      </c>
      <c r="B483" s="109" t="s">
        <v>258</v>
      </c>
      <c r="C483" s="95" t="s">
        <v>197</v>
      </c>
      <c r="D483" s="95" t="s">
        <v>198</v>
      </c>
      <c r="E483" s="117"/>
      <c r="F483" s="117" t="s">
        <v>245</v>
      </c>
      <c r="G483" s="125"/>
      <c r="H483" s="125">
        <v>3732057828</v>
      </c>
      <c r="I483" s="125"/>
    </row>
    <row r="484" spans="1:9" ht="67.5">
      <c r="B484" s="110" t="s">
        <v>199</v>
      </c>
      <c r="C484" s="16" t="s">
        <v>59</v>
      </c>
      <c r="D484" s="16" t="s">
        <v>60</v>
      </c>
      <c r="E484" s="116" t="s">
        <v>228</v>
      </c>
      <c r="F484" s="116" t="s">
        <v>225</v>
      </c>
      <c r="G484" s="104"/>
      <c r="H484" s="104"/>
      <c r="I484" s="104"/>
    </row>
    <row r="485" spans="1:9" ht="20.100000000000001" customHeight="1">
      <c r="B485" s="129" t="s">
        <v>25</v>
      </c>
      <c r="C485" s="100"/>
      <c r="D485" s="131">
        <v>34</v>
      </c>
      <c r="E485" s="102"/>
      <c r="F485" s="102"/>
      <c r="G485" s="125"/>
      <c r="H485" s="227" t="s">
        <v>226</v>
      </c>
      <c r="I485" s="227"/>
    </row>
    <row r="486" spans="1:9" ht="20.100000000000001" customHeight="1">
      <c r="B486" s="129" t="s">
        <v>24</v>
      </c>
      <c r="C486" s="100"/>
      <c r="D486" s="132">
        <v>51</v>
      </c>
      <c r="E486" s="102">
        <v>1</v>
      </c>
      <c r="F486" s="102">
        <v>1</v>
      </c>
      <c r="G486" s="125"/>
      <c r="H486" s="112" t="s">
        <v>201</v>
      </c>
      <c r="I486" s="128">
        <f>SUM(F485:F506)</f>
        <v>5</v>
      </c>
    </row>
    <row r="487" spans="1:9" ht="20.100000000000001" customHeight="1">
      <c r="B487" s="129" t="s">
        <v>11</v>
      </c>
      <c r="C487" s="100"/>
      <c r="D487" s="131">
        <v>34</v>
      </c>
      <c r="E487" s="102"/>
      <c r="F487" s="102"/>
      <c r="G487" s="125"/>
      <c r="H487" s="113" t="s">
        <v>202</v>
      </c>
      <c r="I487" s="125">
        <f>SUMPRODUCT(D485:D506,F485:F506)</f>
        <v>204</v>
      </c>
    </row>
    <row r="488" spans="1:9" ht="20.100000000000001" customHeight="1">
      <c r="B488" s="129" t="s">
        <v>160</v>
      </c>
      <c r="C488" s="100"/>
      <c r="D488" s="132">
        <v>102</v>
      </c>
      <c r="E488" s="102"/>
      <c r="F488" s="102"/>
      <c r="G488" s="125"/>
      <c r="H488" s="113" t="s">
        <v>203</v>
      </c>
      <c r="I488" s="125">
        <f>SUM(D485:D506)</f>
        <v>935</v>
      </c>
    </row>
    <row r="489" spans="1:9" ht="20.100000000000001" customHeight="1">
      <c r="B489" s="129" t="s">
        <v>14</v>
      </c>
      <c r="C489" s="100"/>
      <c r="D489" s="131">
        <v>34</v>
      </c>
      <c r="E489" s="102"/>
      <c r="F489" s="102"/>
      <c r="G489" s="125"/>
      <c r="H489" s="113" t="s">
        <v>204</v>
      </c>
      <c r="I489" s="125">
        <f>I488-I487</f>
        <v>731</v>
      </c>
    </row>
    <row r="490" spans="1:9" ht="20.100000000000001" customHeight="1">
      <c r="B490" s="129" t="s">
        <v>9</v>
      </c>
      <c r="C490" s="100"/>
      <c r="D490" s="132">
        <v>34</v>
      </c>
      <c r="E490" s="102">
        <v>1</v>
      </c>
      <c r="F490" s="102">
        <v>1</v>
      </c>
      <c r="G490" s="125"/>
      <c r="H490" s="125"/>
      <c r="I490" s="125"/>
    </row>
    <row r="491" spans="1:9" ht="20.100000000000001" customHeight="1">
      <c r="B491" s="129" t="s">
        <v>13</v>
      </c>
      <c r="C491" s="100"/>
      <c r="D491" s="131">
        <v>34</v>
      </c>
      <c r="E491" s="102"/>
      <c r="F491" s="102"/>
      <c r="G491" s="125"/>
      <c r="H491" s="125"/>
      <c r="I491" s="119" t="s">
        <v>244</v>
      </c>
    </row>
    <row r="492" spans="1:9" ht="20.100000000000001" customHeight="1">
      <c r="B492" s="129" t="s">
        <v>158</v>
      </c>
      <c r="C492" s="100"/>
      <c r="D492" s="132">
        <v>34</v>
      </c>
      <c r="E492" s="102">
        <v>1</v>
      </c>
      <c r="F492" s="102">
        <v>1</v>
      </c>
      <c r="G492" s="125"/>
      <c r="H492" s="125"/>
      <c r="I492" s="125"/>
    </row>
    <row r="493" spans="1:9" ht="20.100000000000001" customHeight="1">
      <c r="B493" s="129" t="s">
        <v>153</v>
      </c>
      <c r="C493" s="100"/>
      <c r="D493" s="131">
        <v>34</v>
      </c>
      <c r="E493" s="102"/>
      <c r="F493" s="102"/>
      <c r="G493" s="125"/>
      <c r="H493" s="125"/>
      <c r="I493" s="125"/>
    </row>
    <row r="494" spans="1:9" ht="20.100000000000001" customHeight="1">
      <c r="B494" s="129" t="s">
        <v>12</v>
      </c>
      <c r="C494" s="100"/>
      <c r="D494" s="131">
        <v>34</v>
      </c>
      <c r="E494" s="102"/>
      <c r="F494" s="102"/>
      <c r="G494" s="125"/>
      <c r="H494" s="125"/>
      <c r="I494" s="125"/>
    </row>
    <row r="495" spans="1:9" ht="20.100000000000001" customHeight="1">
      <c r="B495" s="129" t="s">
        <v>150</v>
      </c>
      <c r="C495" s="100"/>
      <c r="D495" s="131">
        <v>34</v>
      </c>
      <c r="E495" s="102"/>
      <c r="F495" s="102"/>
      <c r="G495" s="125"/>
      <c r="H495" s="125"/>
      <c r="I495" s="125"/>
    </row>
    <row r="496" spans="1:9" ht="20.100000000000001" customHeight="1">
      <c r="B496" s="129" t="s">
        <v>17</v>
      </c>
      <c r="C496" s="100"/>
      <c r="D496" s="132">
        <v>51</v>
      </c>
      <c r="E496" s="102">
        <v>1</v>
      </c>
      <c r="F496" s="102">
        <v>1</v>
      </c>
      <c r="G496" s="125"/>
      <c r="H496" s="125"/>
      <c r="I496" s="125"/>
    </row>
    <row r="497" spans="2:9" ht="20.100000000000001" customHeight="1">
      <c r="B497" s="129" t="s">
        <v>168</v>
      </c>
      <c r="C497" s="100"/>
      <c r="D497" s="131">
        <v>34</v>
      </c>
      <c r="E497" s="102"/>
      <c r="F497" s="102"/>
      <c r="G497" s="125"/>
      <c r="H497" s="227" t="s">
        <v>227</v>
      </c>
      <c r="I497" s="227"/>
    </row>
    <row r="498" spans="2:9" ht="20.100000000000001" customHeight="1">
      <c r="B498" s="129" t="s">
        <v>16</v>
      </c>
      <c r="C498" s="100"/>
      <c r="D498" s="131">
        <v>34</v>
      </c>
      <c r="E498" s="102"/>
      <c r="F498" s="102"/>
      <c r="G498" s="125"/>
      <c r="H498" s="112" t="s">
        <v>201</v>
      </c>
      <c r="I498" s="122">
        <f>SUM(E485:E506)</f>
        <v>5</v>
      </c>
    </row>
    <row r="499" spans="2:9" ht="20.100000000000001" customHeight="1">
      <c r="B499" s="129" t="s">
        <v>18</v>
      </c>
      <c r="C499" s="100"/>
      <c r="D499" s="131">
        <v>51</v>
      </c>
      <c r="E499" s="102"/>
      <c r="F499" s="102"/>
      <c r="G499" s="125"/>
      <c r="H499" s="113" t="s">
        <v>202</v>
      </c>
      <c r="I499" s="123">
        <f>SUMPRODUCT(D485:D506,E485:E506)</f>
        <v>204</v>
      </c>
    </row>
    <row r="500" spans="2:9" ht="20.100000000000001" customHeight="1">
      <c r="B500" s="129" t="s">
        <v>173</v>
      </c>
      <c r="C500" s="100"/>
      <c r="D500" s="132">
        <v>34</v>
      </c>
      <c r="E500" s="102">
        <v>1</v>
      </c>
      <c r="F500" s="102">
        <v>1</v>
      </c>
      <c r="G500" s="125"/>
      <c r="H500" s="113" t="s">
        <v>203</v>
      </c>
      <c r="I500" s="125">
        <f>SUM(D485:D524)</f>
        <v>935</v>
      </c>
    </row>
    <row r="501" spans="2:9" ht="20.100000000000001" customHeight="1">
      <c r="B501" s="129" t="s">
        <v>174</v>
      </c>
      <c r="C501" s="100"/>
      <c r="D501" s="133">
        <v>34</v>
      </c>
      <c r="E501" s="102"/>
      <c r="F501" s="102"/>
      <c r="G501" s="125"/>
      <c r="H501" s="113" t="s">
        <v>204</v>
      </c>
      <c r="I501" s="123">
        <f>I500-I499</f>
        <v>731</v>
      </c>
    </row>
    <row r="502" spans="2:9" ht="20.100000000000001" customHeight="1">
      <c r="B502" s="129" t="s">
        <v>175</v>
      </c>
      <c r="C502" s="100"/>
      <c r="D502" s="133">
        <v>51</v>
      </c>
      <c r="E502" s="102"/>
      <c r="F502" s="102"/>
      <c r="G502" s="125"/>
      <c r="H502" s="125"/>
      <c r="I502" s="125"/>
    </row>
    <row r="503" spans="2:9" ht="18.75">
      <c r="B503" s="129" t="s">
        <v>176</v>
      </c>
      <c r="C503" s="100"/>
      <c r="D503" s="133">
        <v>51</v>
      </c>
      <c r="E503" s="102"/>
      <c r="F503" s="102"/>
      <c r="G503" s="125"/>
      <c r="H503" s="125"/>
      <c r="I503" s="119" t="s">
        <v>230</v>
      </c>
    </row>
    <row r="504" spans="2:9" ht="20.100000000000001" customHeight="1">
      <c r="B504" s="130" t="s">
        <v>152</v>
      </c>
      <c r="C504" s="100"/>
      <c r="D504" s="133">
        <v>51</v>
      </c>
      <c r="E504" s="102"/>
      <c r="F504" s="102"/>
      <c r="G504" s="125"/>
      <c r="H504" s="125"/>
      <c r="I504" s="125"/>
    </row>
    <row r="505" spans="2:9" ht="20.100000000000001" customHeight="1">
      <c r="B505" s="130" t="s">
        <v>151</v>
      </c>
      <c r="C505" s="100"/>
      <c r="D505" s="134">
        <v>51</v>
      </c>
      <c r="E505" s="102"/>
      <c r="F505" s="102"/>
      <c r="G505" s="125"/>
      <c r="H505" s="125"/>
      <c r="I505" s="125"/>
    </row>
    <row r="506" spans="2:9" ht="20.100000000000001" customHeight="1">
      <c r="B506" s="129" t="s">
        <v>177</v>
      </c>
      <c r="C506" s="100"/>
      <c r="D506" s="135">
        <v>34</v>
      </c>
      <c r="E506" s="102"/>
      <c r="F506" s="102"/>
      <c r="G506" s="125"/>
      <c r="H506" s="125"/>
      <c r="I506" s="125"/>
    </row>
    <row r="507" spans="2:9" ht="20.100000000000001" customHeight="1">
      <c r="B507" s="148"/>
      <c r="C507" s="149"/>
      <c r="D507" s="150"/>
      <c r="E507" s="151"/>
      <c r="F507" s="151"/>
      <c r="G507" s="125"/>
      <c r="H507" s="125"/>
      <c r="I507" s="125"/>
    </row>
    <row r="508" spans="2:9" ht="20.100000000000001" customHeight="1">
      <c r="B508" s="112"/>
      <c r="C508" s="127"/>
      <c r="D508" s="103"/>
      <c r="E508" s="128"/>
      <c r="F508" s="128"/>
      <c r="G508" s="125"/>
      <c r="H508" s="125"/>
      <c r="I508" s="125"/>
    </row>
    <row r="509" spans="2:9" ht="20.100000000000001" customHeight="1">
      <c r="B509" s="112"/>
      <c r="C509" s="127"/>
      <c r="D509" s="103"/>
      <c r="E509" s="128"/>
      <c r="F509" s="128"/>
      <c r="G509" s="125"/>
      <c r="H509" s="125"/>
      <c r="I509" s="125"/>
    </row>
    <row r="510" spans="2:9" ht="20.100000000000001" customHeight="1">
      <c r="B510" s="112"/>
      <c r="C510" s="127"/>
      <c r="D510" s="103"/>
      <c r="E510" s="128"/>
      <c r="F510" s="128"/>
      <c r="G510" s="125"/>
      <c r="H510" s="125"/>
      <c r="I510" s="125"/>
    </row>
    <row r="511" spans="2:9" ht="20.100000000000001" customHeight="1">
      <c r="B511" s="112"/>
      <c r="C511" s="127"/>
      <c r="D511" s="103"/>
      <c r="E511" s="128"/>
      <c r="F511" s="128"/>
      <c r="G511" s="125"/>
      <c r="H511" s="125"/>
      <c r="I511" s="125"/>
    </row>
    <row r="512" spans="2:9" ht="20.100000000000001" customHeight="1">
      <c r="B512" s="112"/>
      <c r="C512" s="127"/>
      <c r="D512" s="103"/>
      <c r="E512" s="128"/>
      <c r="F512" s="128"/>
      <c r="G512" s="125"/>
      <c r="H512" s="125"/>
      <c r="I512" s="125"/>
    </row>
    <row r="513" spans="1:9" ht="20.100000000000001" customHeight="1">
      <c r="B513" s="147"/>
      <c r="C513" s="127"/>
      <c r="D513" s="103"/>
      <c r="E513" s="128"/>
      <c r="F513" s="128"/>
      <c r="G513" s="125"/>
      <c r="H513" s="125"/>
      <c r="I513" s="125"/>
    </row>
    <row r="514" spans="1:9" ht="20.100000000000001" customHeight="1">
      <c r="B514" s="112"/>
      <c r="C514" s="127"/>
      <c r="D514" s="103"/>
      <c r="E514" s="128"/>
      <c r="F514" s="128"/>
      <c r="G514" s="125"/>
      <c r="H514" s="125"/>
      <c r="I514" s="125"/>
    </row>
    <row r="515" spans="1:9" ht="20.100000000000001" customHeight="1">
      <c r="B515" s="112"/>
      <c r="C515" s="127"/>
      <c r="D515" s="103"/>
      <c r="E515" s="128"/>
      <c r="F515" s="128"/>
      <c r="G515" s="125"/>
      <c r="H515" s="125"/>
      <c r="I515" s="125"/>
    </row>
    <row r="516" spans="1:9" ht="20.100000000000001" customHeight="1">
      <c r="B516" s="112"/>
      <c r="C516" s="127"/>
      <c r="D516" s="103"/>
      <c r="E516" s="128"/>
      <c r="F516" s="128"/>
      <c r="G516" s="125"/>
      <c r="H516" s="125"/>
      <c r="I516" s="125"/>
    </row>
    <row r="517" spans="1:9" ht="20.100000000000001" customHeight="1">
      <c r="B517" s="112"/>
      <c r="C517" s="127"/>
      <c r="D517" s="103"/>
      <c r="E517" s="128"/>
      <c r="F517" s="128"/>
      <c r="G517" s="125"/>
      <c r="H517" s="125"/>
      <c r="I517" s="125"/>
    </row>
    <row r="518" spans="1:9" ht="20.100000000000001" customHeight="1">
      <c r="B518" s="112"/>
      <c r="C518" s="127"/>
      <c r="D518" s="103"/>
      <c r="E518" s="128"/>
      <c r="F518" s="128"/>
      <c r="G518" s="125"/>
      <c r="H518" s="125"/>
      <c r="I518" s="125"/>
    </row>
    <row r="519" spans="1:9" ht="20.100000000000001" customHeight="1">
      <c r="B519" s="112"/>
      <c r="C519" s="127"/>
      <c r="D519" s="103"/>
      <c r="E519" s="128"/>
      <c r="F519" s="128"/>
      <c r="G519" s="125"/>
      <c r="H519" s="125"/>
      <c r="I519" s="125"/>
    </row>
    <row r="520" spans="1:9" ht="20.100000000000001" customHeight="1">
      <c r="B520" s="112"/>
      <c r="C520" s="127"/>
      <c r="D520" s="103"/>
      <c r="E520" s="128"/>
      <c r="F520" s="128"/>
      <c r="G520" s="125"/>
      <c r="H520" s="125"/>
      <c r="I520" s="125"/>
    </row>
    <row r="521" spans="1:9" ht="20.100000000000001" customHeight="1">
      <c r="B521" s="112"/>
      <c r="C521" s="127"/>
      <c r="D521" s="103"/>
      <c r="E521" s="128"/>
      <c r="F521" s="128"/>
      <c r="G521" s="125"/>
      <c r="H521" s="125"/>
      <c r="I521" s="125"/>
    </row>
    <row r="522" spans="1:9" ht="20.100000000000001" customHeight="1">
      <c r="C522" s="125"/>
      <c r="D522" s="125"/>
      <c r="E522" s="125"/>
      <c r="F522" s="112"/>
      <c r="G522" s="127"/>
      <c r="H522" s="103"/>
      <c r="I522" s="128"/>
    </row>
    <row r="523" spans="1:9" ht="20.100000000000001" customHeight="1">
      <c r="A523" s="156">
        <f>1+A483</f>
        <v>14</v>
      </c>
      <c r="B523" s="109" t="s">
        <v>259</v>
      </c>
      <c r="C523" s="95" t="s">
        <v>197</v>
      </c>
      <c r="D523" s="95" t="s">
        <v>198</v>
      </c>
      <c r="E523" s="117"/>
      <c r="F523" s="117" t="s">
        <v>245</v>
      </c>
      <c r="G523" s="125"/>
      <c r="H523" s="125">
        <v>15311155</v>
      </c>
      <c r="I523" s="125"/>
    </row>
    <row r="524" spans="1:9" ht="67.5">
      <c r="B524" s="110" t="s">
        <v>199</v>
      </c>
      <c r="C524" s="16" t="s">
        <v>59</v>
      </c>
      <c r="D524" s="16" t="s">
        <v>60</v>
      </c>
      <c r="E524" s="116" t="s">
        <v>228</v>
      </c>
      <c r="F524" s="116" t="s">
        <v>225</v>
      </c>
      <c r="G524" s="125"/>
      <c r="H524" s="125"/>
      <c r="I524" s="125"/>
    </row>
    <row r="525" spans="1:9" ht="20.100000000000001" customHeight="1">
      <c r="B525" s="129" t="s">
        <v>25</v>
      </c>
      <c r="C525" s="100"/>
      <c r="D525" s="131">
        <v>34</v>
      </c>
      <c r="E525" s="102"/>
      <c r="F525" s="102"/>
      <c r="G525" s="125"/>
      <c r="H525" s="227" t="s">
        <v>226</v>
      </c>
      <c r="I525" s="227"/>
    </row>
    <row r="526" spans="1:9" ht="20.100000000000001" customHeight="1">
      <c r="B526" s="129" t="s">
        <v>24</v>
      </c>
      <c r="C526" s="100"/>
      <c r="D526" s="132">
        <v>51</v>
      </c>
      <c r="E526" s="102"/>
      <c r="F526" s="102"/>
      <c r="G526" s="125"/>
      <c r="H526" s="112" t="s">
        <v>201</v>
      </c>
      <c r="I526" s="128">
        <f>SUM(F525:F546)</f>
        <v>3</v>
      </c>
    </row>
    <row r="527" spans="1:9" ht="20.100000000000001" customHeight="1">
      <c r="B527" s="129" t="s">
        <v>11</v>
      </c>
      <c r="C527" s="100"/>
      <c r="D527" s="131">
        <v>34</v>
      </c>
      <c r="E527" s="102"/>
      <c r="F527" s="102"/>
      <c r="G527" s="125"/>
      <c r="H527" s="113" t="s">
        <v>202</v>
      </c>
      <c r="I527" s="125">
        <f>SUMPRODUCT(D525:D546,F525:F546)</f>
        <v>119</v>
      </c>
    </row>
    <row r="528" spans="1:9" ht="20.100000000000001" customHeight="1">
      <c r="B528" s="129" t="s">
        <v>160</v>
      </c>
      <c r="C528" s="100"/>
      <c r="D528" s="132">
        <v>102</v>
      </c>
      <c r="E528" s="102"/>
      <c r="F528" s="102"/>
      <c r="G528" s="125"/>
      <c r="H528" s="113" t="s">
        <v>203</v>
      </c>
      <c r="I528" s="123">
        <f>SUM(D525:D546)</f>
        <v>935</v>
      </c>
    </row>
    <row r="529" spans="2:9" ht="20.100000000000001" customHeight="1">
      <c r="B529" s="129" t="s">
        <v>14</v>
      </c>
      <c r="C529" s="100"/>
      <c r="D529" s="131">
        <v>34</v>
      </c>
      <c r="E529" s="102"/>
      <c r="F529" s="102"/>
      <c r="G529" s="125"/>
      <c r="H529" s="113" t="s">
        <v>204</v>
      </c>
      <c r="I529" s="125">
        <f>I528-I527</f>
        <v>816</v>
      </c>
    </row>
    <row r="530" spans="2:9" ht="20.100000000000001" customHeight="1">
      <c r="B530" s="129" t="s">
        <v>9</v>
      </c>
      <c r="C530" s="100"/>
      <c r="D530" s="132">
        <v>34</v>
      </c>
      <c r="E530" s="102">
        <v>1</v>
      </c>
      <c r="F530" s="102">
        <v>1</v>
      </c>
      <c r="G530" s="125"/>
      <c r="H530" s="125"/>
      <c r="I530" s="125"/>
    </row>
    <row r="531" spans="2:9" ht="20.100000000000001" customHeight="1">
      <c r="B531" s="129" t="s">
        <v>13</v>
      </c>
      <c r="C531" s="100"/>
      <c r="D531" s="131">
        <v>34</v>
      </c>
      <c r="E531" s="102"/>
      <c r="F531" s="102"/>
      <c r="G531" s="125"/>
      <c r="H531" s="125"/>
      <c r="I531" s="119" t="s">
        <v>244</v>
      </c>
    </row>
    <row r="532" spans="2:9" ht="20.100000000000001" customHeight="1">
      <c r="B532" s="129" t="s">
        <v>158</v>
      </c>
      <c r="C532" s="100"/>
      <c r="D532" s="132">
        <v>34</v>
      </c>
      <c r="E532" s="102"/>
      <c r="F532" s="102"/>
      <c r="G532" s="125"/>
      <c r="H532" s="125"/>
      <c r="I532" s="125"/>
    </row>
    <row r="533" spans="2:9" ht="20.100000000000001" customHeight="1">
      <c r="B533" s="129" t="s">
        <v>153</v>
      </c>
      <c r="C533" s="100"/>
      <c r="D533" s="131">
        <v>34</v>
      </c>
      <c r="E533" s="102"/>
      <c r="F533" s="102"/>
      <c r="G533" s="125"/>
      <c r="H533" s="125"/>
      <c r="I533" s="125"/>
    </row>
    <row r="534" spans="2:9" ht="20.100000000000001" customHeight="1">
      <c r="B534" s="129" t="s">
        <v>12</v>
      </c>
      <c r="C534" s="100"/>
      <c r="D534" s="131">
        <v>34</v>
      </c>
      <c r="E534" s="102"/>
      <c r="F534" s="102"/>
      <c r="G534" s="125"/>
      <c r="H534" s="125"/>
      <c r="I534" s="125"/>
    </row>
    <row r="535" spans="2:9" ht="20.100000000000001" customHeight="1">
      <c r="B535" s="129" t="s">
        <v>150</v>
      </c>
      <c r="C535" s="100"/>
      <c r="D535" s="131">
        <v>34</v>
      </c>
      <c r="E535" s="102"/>
      <c r="F535" s="102"/>
      <c r="G535" s="125"/>
      <c r="H535" s="125"/>
      <c r="I535" s="125"/>
    </row>
    <row r="536" spans="2:9" ht="20.100000000000001" customHeight="1">
      <c r="B536" s="129" t="s">
        <v>17</v>
      </c>
      <c r="C536" s="100"/>
      <c r="D536" s="132">
        <v>51</v>
      </c>
      <c r="E536" s="102">
        <v>1</v>
      </c>
      <c r="F536" s="102">
        <v>1</v>
      </c>
      <c r="G536" s="125"/>
      <c r="H536" s="125"/>
      <c r="I536" s="125"/>
    </row>
    <row r="537" spans="2:9" ht="20.100000000000001" customHeight="1">
      <c r="B537" s="129" t="s">
        <v>168</v>
      </c>
      <c r="C537" s="100"/>
      <c r="D537" s="131">
        <v>34</v>
      </c>
      <c r="E537" s="102"/>
      <c r="F537" s="102"/>
      <c r="G537" s="125"/>
      <c r="H537" s="227" t="s">
        <v>227</v>
      </c>
      <c r="I537" s="227"/>
    </row>
    <row r="538" spans="2:9" ht="20.100000000000001" customHeight="1">
      <c r="B538" s="129" t="s">
        <v>16</v>
      </c>
      <c r="C538" s="100"/>
      <c r="D538" s="131">
        <v>34</v>
      </c>
      <c r="E538" s="102"/>
      <c r="F538" s="102"/>
      <c r="G538" s="125"/>
      <c r="H538" s="112" t="s">
        <v>201</v>
      </c>
      <c r="I538" s="122">
        <f>SUM(E525:E546)</f>
        <v>3</v>
      </c>
    </row>
    <row r="539" spans="2:9" ht="20.100000000000001" customHeight="1">
      <c r="B539" s="129" t="s">
        <v>18</v>
      </c>
      <c r="C539" s="100"/>
      <c r="D539" s="131">
        <v>51</v>
      </c>
      <c r="E539" s="102"/>
      <c r="F539" s="102"/>
      <c r="G539" s="125"/>
      <c r="H539" s="113" t="s">
        <v>202</v>
      </c>
      <c r="I539" s="123">
        <f>SUMPRODUCT(D525:D546,E525:E546)</f>
        <v>119</v>
      </c>
    </row>
    <row r="540" spans="2:9" ht="20.100000000000001" customHeight="1">
      <c r="B540" s="129" t="s">
        <v>173</v>
      </c>
      <c r="C540" s="100"/>
      <c r="D540" s="132">
        <v>34</v>
      </c>
      <c r="E540" s="102">
        <v>1</v>
      </c>
      <c r="F540" s="102">
        <v>1</v>
      </c>
      <c r="G540" s="125"/>
      <c r="H540" s="113" t="s">
        <v>203</v>
      </c>
      <c r="I540" s="123">
        <f>SUM(D525:D546)</f>
        <v>935</v>
      </c>
    </row>
    <row r="541" spans="2:9" ht="20.100000000000001" customHeight="1">
      <c r="B541" s="129" t="s">
        <v>174</v>
      </c>
      <c r="C541" s="100"/>
      <c r="D541" s="133">
        <v>34</v>
      </c>
      <c r="E541" s="102"/>
      <c r="F541" s="102"/>
      <c r="G541" s="125"/>
      <c r="H541" s="113" t="s">
        <v>204</v>
      </c>
      <c r="I541" s="123">
        <f>I540-I539</f>
        <v>816</v>
      </c>
    </row>
    <row r="542" spans="2:9" ht="20.100000000000001" customHeight="1">
      <c r="B542" s="129" t="s">
        <v>175</v>
      </c>
      <c r="C542" s="100"/>
      <c r="D542" s="133">
        <v>51</v>
      </c>
      <c r="E542" s="102"/>
      <c r="F542" s="102"/>
      <c r="G542" s="125"/>
      <c r="H542" s="125"/>
      <c r="I542" s="125"/>
    </row>
    <row r="543" spans="2:9" ht="20.100000000000001" customHeight="1">
      <c r="B543" s="129" t="s">
        <v>176</v>
      </c>
      <c r="C543" s="100"/>
      <c r="D543" s="133">
        <v>51</v>
      </c>
      <c r="E543" s="102"/>
      <c r="F543" s="102"/>
      <c r="G543" s="125"/>
      <c r="H543" s="125"/>
      <c r="I543" s="119" t="s">
        <v>230</v>
      </c>
    </row>
    <row r="544" spans="2:9" ht="20.100000000000001" customHeight="1">
      <c r="B544" s="130" t="s">
        <v>152</v>
      </c>
      <c r="C544" s="100"/>
      <c r="D544" s="133">
        <v>51</v>
      </c>
      <c r="E544" s="102"/>
      <c r="F544" s="102"/>
      <c r="G544" s="125"/>
      <c r="H544" s="125"/>
      <c r="I544" s="125"/>
    </row>
    <row r="545" spans="2:9" ht="20.100000000000001" customHeight="1">
      <c r="B545" s="130" t="s">
        <v>151</v>
      </c>
      <c r="C545" s="100"/>
      <c r="D545" s="134">
        <v>51</v>
      </c>
      <c r="E545" s="102"/>
      <c r="F545" s="102"/>
      <c r="G545" s="125"/>
      <c r="H545" s="125"/>
      <c r="I545" s="125"/>
    </row>
    <row r="546" spans="2:9" ht="20.100000000000001" customHeight="1">
      <c r="B546" s="129" t="s">
        <v>177</v>
      </c>
      <c r="C546" s="100"/>
      <c r="D546" s="135">
        <v>34</v>
      </c>
      <c r="E546" s="102"/>
      <c r="F546" s="102"/>
      <c r="G546" s="125"/>
      <c r="H546" s="125"/>
      <c r="I546" s="125"/>
    </row>
    <row r="547" spans="2:9" ht="20.100000000000001" customHeight="1">
      <c r="B547" s="112"/>
      <c r="C547" s="127"/>
      <c r="D547" s="103"/>
      <c r="E547" s="128"/>
      <c r="F547" s="128"/>
      <c r="G547" s="128"/>
      <c r="H547" s="128"/>
      <c r="I547" s="128"/>
    </row>
    <row r="548" spans="2:9" ht="20.100000000000001" customHeight="1">
      <c r="B548" s="112"/>
      <c r="C548" s="127"/>
      <c r="D548" s="103"/>
      <c r="E548" s="128"/>
      <c r="F548" s="128"/>
      <c r="G548" s="128"/>
      <c r="H548" s="128"/>
      <c r="I548" s="128"/>
    </row>
    <row r="549" spans="2:9" ht="20.100000000000001" customHeight="1">
      <c r="B549" s="112"/>
      <c r="C549" s="127"/>
      <c r="D549" s="103"/>
      <c r="E549" s="128"/>
      <c r="F549" s="128"/>
      <c r="G549" s="128"/>
      <c r="H549" s="128"/>
      <c r="I549" s="128"/>
    </row>
    <row r="550" spans="2:9" ht="20.100000000000001" customHeight="1">
      <c r="B550" s="112"/>
      <c r="C550" s="127"/>
      <c r="D550" s="103"/>
      <c r="E550" s="128"/>
      <c r="F550" s="128"/>
      <c r="G550" s="128"/>
      <c r="H550" s="128"/>
      <c r="I550" s="128"/>
    </row>
    <row r="551" spans="2:9" ht="20.100000000000001" customHeight="1">
      <c r="B551" s="112"/>
      <c r="C551" s="127"/>
      <c r="D551" s="103"/>
      <c r="E551" s="128"/>
      <c r="F551" s="128"/>
      <c r="G551" s="128"/>
      <c r="H551" s="128"/>
      <c r="I551" s="128"/>
    </row>
    <row r="552" spans="2:9" ht="20.100000000000001" customHeight="1">
      <c r="B552" s="112"/>
      <c r="C552" s="127"/>
      <c r="D552" s="103"/>
      <c r="E552" s="128"/>
      <c r="F552" s="128"/>
      <c r="G552" s="128"/>
      <c r="H552" s="128"/>
      <c r="I552" s="128"/>
    </row>
    <row r="553" spans="2:9" ht="20.100000000000001" customHeight="1">
      <c r="B553" s="112"/>
      <c r="C553" s="127"/>
      <c r="D553" s="103"/>
      <c r="E553" s="128"/>
      <c r="F553" s="128"/>
      <c r="G553" s="128"/>
      <c r="H553" s="128"/>
      <c r="I553" s="128"/>
    </row>
    <row r="554" spans="2:9" ht="20.100000000000001" customHeight="1">
      <c r="B554" s="112"/>
      <c r="C554" s="127"/>
      <c r="D554" s="103"/>
      <c r="E554" s="128"/>
      <c r="F554" s="128"/>
      <c r="G554" s="128"/>
      <c r="H554" s="128"/>
      <c r="I554" s="128"/>
    </row>
    <row r="555" spans="2:9" ht="20.100000000000001" customHeight="1">
      <c r="B555" s="112"/>
      <c r="C555" s="127"/>
      <c r="D555" s="103"/>
      <c r="E555" s="128"/>
      <c r="F555" s="128"/>
      <c r="G555" s="128"/>
      <c r="H555" s="128"/>
      <c r="I555" s="128"/>
    </row>
    <row r="556" spans="2:9" ht="20.100000000000001" customHeight="1">
      <c r="B556" s="112"/>
      <c r="C556" s="127"/>
      <c r="D556" s="103"/>
      <c r="E556" s="128"/>
      <c r="F556" s="128"/>
      <c r="G556" s="128"/>
      <c r="H556" s="128"/>
      <c r="I556" s="128"/>
    </row>
    <row r="557" spans="2:9" ht="20.100000000000001" customHeight="1">
      <c r="B557" s="112"/>
      <c r="C557" s="127"/>
      <c r="D557" s="103"/>
      <c r="E557" s="128"/>
      <c r="F557" s="128"/>
      <c r="G557" s="128"/>
      <c r="H557" s="128"/>
      <c r="I557" s="128"/>
    </row>
    <row r="558" spans="2:9" ht="18.75">
      <c r="B558" s="112"/>
      <c r="C558" s="127"/>
      <c r="D558" s="103"/>
      <c r="E558" s="128"/>
      <c r="F558" s="128"/>
      <c r="G558" s="128"/>
      <c r="H558" s="231"/>
      <c r="I558" s="231"/>
    </row>
    <row r="559" spans="2:9" ht="20.100000000000001" customHeight="1">
      <c r="B559" s="112"/>
      <c r="C559" s="127"/>
      <c r="D559" s="103"/>
      <c r="E559" s="128"/>
      <c r="F559" s="128"/>
      <c r="G559" s="128"/>
      <c r="H559" s="112"/>
      <c r="I559" s="128"/>
    </row>
    <row r="560" spans="2:9" ht="20.100000000000001" customHeight="1">
      <c r="B560" s="112"/>
      <c r="C560" s="127"/>
      <c r="D560" s="103"/>
      <c r="E560" s="128"/>
      <c r="F560" s="128"/>
      <c r="G560" s="128"/>
      <c r="H560" s="126"/>
      <c r="I560" s="128"/>
    </row>
    <row r="561" spans="1:9" ht="20.100000000000001" customHeight="1">
      <c r="B561" s="112"/>
      <c r="C561" s="127"/>
      <c r="D561" s="103"/>
      <c r="E561" s="128"/>
      <c r="F561" s="128"/>
      <c r="G561" s="128"/>
      <c r="H561" s="126"/>
      <c r="I561" s="128"/>
    </row>
    <row r="562" spans="1:9" ht="20.100000000000001" customHeight="1">
      <c r="B562" s="112"/>
      <c r="C562" s="127"/>
      <c r="D562" s="103"/>
      <c r="E562" s="128"/>
      <c r="F562" s="128"/>
      <c r="G562" s="128"/>
      <c r="H562" s="126"/>
      <c r="I562" s="128"/>
    </row>
    <row r="563" spans="1:9">
      <c r="A563" s="156">
        <f>1+A523</f>
        <v>15</v>
      </c>
      <c r="B563" s="109" t="s">
        <v>260</v>
      </c>
      <c r="C563" s="95" t="s">
        <v>197</v>
      </c>
      <c r="D563" s="95" t="s">
        <v>198</v>
      </c>
      <c r="E563" s="117"/>
      <c r="F563" s="117" t="s">
        <v>245</v>
      </c>
      <c r="G563" s="125"/>
      <c r="H563" s="125"/>
      <c r="I563" s="125"/>
    </row>
    <row r="564" spans="1:9" ht="67.5">
      <c r="B564" s="110" t="s">
        <v>199</v>
      </c>
      <c r="C564" s="16" t="s">
        <v>59</v>
      </c>
      <c r="D564" s="16" t="s">
        <v>60</v>
      </c>
      <c r="E564" s="116" t="s">
        <v>228</v>
      </c>
      <c r="F564" s="116" t="s">
        <v>225</v>
      </c>
      <c r="G564" s="104"/>
      <c r="H564" s="104"/>
      <c r="I564" s="104"/>
    </row>
    <row r="565" spans="1:9" ht="20.100000000000001" customHeight="1">
      <c r="B565" s="129" t="s">
        <v>25</v>
      </c>
      <c r="C565" s="100"/>
      <c r="D565" s="131">
        <v>34</v>
      </c>
      <c r="E565" s="102"/>
      <c r="F565" s="102"/>
      <c r="G565" s="125"/>
      <c r="H565" s="227" t="s">
        <v>226</v>
      </c>
      <c r="I565" s="227"/>
    </row>
    <row r="566" spans="1:9" ht="20.100000000000001" customHeight="1">
      <c r="B566" s="129" t="s">
        <v>24</v>
      </c>
      <c r="C566" s="100"/>
      <c r="D566" s="132">
        <v>51</v>
      </c>
      <c r="E566" s="102">
        <v>1</v>
      </c>
      <c r="F566" s="102">
        <v>1</v>
      </c>
      <c r="G566" s="125"/>
      <c r="H566" s="112" t="s">
        <v>201</v>
      </c>
      <c r="I566" s="128">
        <f>SUM(F565:F586)</f>
        <v>5</v>
      </c>
    </row>
    <row r="567" spans="1:9" ht="20.100000000000001" customHeight="1">
      <c r="B567" s="129" t="s">
        <v>11</v>
      </c>
      <c r="C567" s="100"/>
      <c r="D567" s="131">
        <v>34</v>
      </c>
      <c r="E567" s="102"/>
      <c r="F567" s="102"/>
      <c r="G567" s="125"/>
      <c r="H567" s="113" t="s">
        <v>202</v>
      </c>
      <c r="I567" s="125">
        <f>SUMPRODUCT(D565:D586,F565:F586)</f>
        <v>204</v>
      </c>
    </row>
    <row r="568" spans="1:9" ht="20.100000000000001" customHeight="1">
      <c r="B568" s="129" t="s">
        <v>160</v>
      </c>
      <c r="C568" s="100"/>
      <c r="D568" s="132">
        <v>102</v>
      </c>
      <c r="E568" s="102"/>
      <c r="F568" s="102"/>
      <c r="G568" s="125"/>
      <c r="H568" s="113" t="s">
        <v>203</v>
      </c>
      <c r="I568" s="125">
        <f>SUM(D565:D586)</f>
        <v>935</v>
      </c>
    </row>
    <row r="569" spans="1:9" ht="20.100000000000001" customHeight="1">
      <c r="B569" s="129" t="s">
        <v>14</v>
      </c>
      <c r="C569" s="100"/>
      <c r="D569" s="131">
        <v>34</v>
      </c>
      <c r="E569" s="102"/>
      <c r="F569" s="102"/>
      <c r="G569" s="125"/>
      <c r="H569" s="113" t="s">
        <v>204</v>
      </c>
      <c r="I569" s="125">
        <f>I568-I567</f>
        <v>731</v>
      </c>
    </row>
    <row r="570" spans="1:9" ht="20.100000000000001" customHeight="1">
      <c r="B570" s="129" t="s">
        <v>9</v>
      </c>
      <c r="C570" s="100"/>
      <c r="D570" s="132">
        <v>34</v>
      </c>
      <c r="E570" s="102">
        <v>1</v>
      </c>
      <c r="F570" s="102">
        <v>1</v>
      </c>
      <c r="G570" s="125"/>
      <c r="H570" s="125"/>
      <c r="I570" s="125"/>
    </row>
    <row r="571" spans="1:9" ht="20.100000000000001" customHeight="1">
      <c r="B571" s="129" t="s">
        <v>13</v>
      </c>
      <c r="C571" s="100"/>
      <c r="D571" s="131">
        <v>34</v>
      </c>
      <c r="E571" s="102"/>
      <c r="F571" s="102"/>
      <c r="G571" s="125"/>
      <c r="H571" s="125"/>
      <c r="I571" s="119" t="s">
        <v>244</v>
      </c>
    </row>
    <row r="572" spans="1:9" ht="20.100000000000001" customHeight="1">
      <c r="B572" s="129" t="s">
        <v>158</v>
      </c>
      <c r="C572" s="100"/>
      <c r="D572" s="132">
        <v>34</v>
      </c>
      <c r="E572" s="102">
        <v>1</v>
      </c>
      <c r="F572" s="102">
        <v>1</v>
      </c>
      <c r="G572" s="125"/>
      <c r="H572" s="125"/>
      <c r="I572" s="125"/>
    </row>
    <row r="573" spans="1:9" ht="20.100000000000001" customHeight="1">
      <c r="B573" s="129" t="s">
        <v>153</v>
      </c>
      <c r="C573" s="100"/>
      <c r="D573" s="131">
        <v>34</v>
      </c>
      <c r="E573" s="102"/>
      <c r="F573" s="102"/>
      <c r="G573" s="125"/>
      <c r="H573" s="125"/>
      <c r="I573" s="125"/>
    </row>
    <row r="574" spans="1:9" ht="20.100000000000001" customHeight="1">
      <c r="B574" s="129" t="s">
        <v>12</v>
      </c>
      <c r="C574" s="100"/>
      <c r="D574" s="131">
        <v>34</v>
      </c>
      <c r="E574" s="102"/>
      <c r="F574" s="102"/>
      <c r="G574" s="125"/>
      <c r="H574" s="125"/>
      <c r="I574" s="125"/>
    </row>
    <row r="575" spans="1:9" ht="20.100000000000001" customHeight="1">
      <c r="B575" s="129" t="s">
        <v>150</v>
      </c>
      <c r="C575" s="100"/>
      <c r="D575" s="131">
        <v>34</v>
      </c>
      <c r="E575" s="102"/>
      <c r="F575" s="102"/>
      <c r="G575" s="125"/>
      <c r="H575" s="125"/>
      <c r="I575" s="125"/>
    </row>
    <row r="576" spans="1:9" ht="20.100000000000001" customHeight="1">
      <c r="B576" s="129" t="s">
        <v>17</v>
      </c>
      <c r="C576" s="100"/>
      <c r="D576" s="132">
        <v>51</v>
      </c>
      <c r="E576" s="102">
        <v>1</v>
      </c>
      <c r="F576" s="102">
        <v>1</v>
      </c>
      <c r="G576" s="125"/>
      <c r="H576" s="125"/>
      <c r="I576" s="125"/>
    </row>
    <row r="577" spans="2:9" ht="20.100000000000001" customHeight="1">
      <c r="B577" s="129" t="s">
        <v>168</v>
      </c>
      <c r="C577" s="100"/>
      <c r="D577" s="131">
        <v>34</v>
      </c>
      <c r="E577" s="102"/>
      <c r="F577" s="102"/>
      <c r="G577" s="125"/>
      <c r="H577" s="227" t="s">
        <v>227</v>
      </c>
      <c r="I577" s="227"/>
    </row>
    <row r="578" spans="2:9" ht="20.100000000000001" customHeight="1">
      <c r="B578" s="129" t="s">
        <v>16</v>
      </c>
      <c r="C578" s="100"/>
      <c r="D578" s="131">
        <v>34</v>
      </c>
      <c r="E578" s="102"/>
      <c r="F578" s="102"/>
      <c r="G578" s="125"/>
      <c r="H578" s="112" t="s">
        <v>201</v>
      </c>
      <c r="I578" s="122">
        <f>SUM(E565:E586)</f>
        <v>5</v>
      </c>
    </row>
    <row r="579" spans="2:9" ht="20.100000000000001" customHeight="1">
      <c r="B579" s="129" t="s">
        <v>18</v>
      </c>
      <c r="C579" s="100"/>
      <c r="D579" s="131">
        <v>51</v>
      </c>
      <c r="E579" s="102"/>
      <c r="F579" s="102"/>
      <c r="G579" s="125"/>
      <c r="H579" s="113" t="s">
        <v>202</v>
      </c>
      <c r="I579" s="123">
        <f>SUMPRODUCT(D565:D586,E565:E586)</f>
        <v>204</v>
      </c>
    </row>
    <row r="580" spans="2:9" ht="20.100000000000001" customHeight="1">
      <c r="B580" s="129" t="s">
        <v>173</v>
      </c>
      <c r="C580" s="100"/>
      <c r="D580" s="132">
        <v>34</v>
      </c>
      <c r="E580" s="102">
        <v>1</v>
      </c>
      <c r="F580" s="102">
        <v>1</v>
      </c>
      <c r="G580" s="125"/>
      <c r="H580" s="113" t="s">
        <v>203</v>
      </c>
      <c r="I580" s="123">
        <f>SUM(D565:D586)</f>
        <v>935</v>
      </c>
    </row>
    <row r="581" spans="2:9" ht="20.100000000000001" customHeight="1">
      <c r="B581" s="129" t="s">
        <v>174</v>
      </c>
      <c r="C581" s="100"/>
      <c r="D581" s="133">
        <v>34</v>
      </c>
      <c r="E581" s="102"/>
      <c r="F581" s="102"/>
      <c r="G581" s="125"/>
      <c r="H581" s="113" t="s">
        <v>204</v>
      </c>
      <c r="I581" s="123">
        <f>I580-I579</f>
        <v>731</v>
      </c>
    </row>
    <row r="582" spans="2:9" ht="20.100000000000001" customHeight="1">
      <c r="B582" s="129" t="s">
        <v>175</v>
      </c>
      <c r="C582" s="100"/>
      <c r="D582" s="133">
        <v>51</v>
      </c>
      <c r="E582" s="102"/>
      <c r="F582" s="102"/>
      <c r="G582" s="125"/>
      <c r="H582" s="125"/>
      <c r="I582" s="125"/>
    </row>
    <row r="583" spans="2:9" ht="20.100000000000001" customHeight="1">
      <c r="B583" s="129" t="s">
        <v>176</v>
      </c>
      <c r="C583" s="100"/>
      <c r="D583" s="133">
        <v>51</v>
      </c>
      <c r="E583" s="102"/>
      <c r="F583" s="102"/>
      <c r="G583" s="125"/>
      <c r="H583" s="125"/>
      <c r="I583" s="119" t="s">
        <v>230</v>
      </c>
    </row>
    <row r="584" spans="2:9" ht="20.100000000000001" customHeight="1">
      <c r="B584" s="130" t="s">
        <v>152</v>
      </c>
      <c r="C584" s="100"/>
      <c r="D584" s="133">
        <v>51</v>
      </c>
      <c r="E584" s="102"/>
      <c r="F584" s="102"/>
      <c r="G584" s="125"/>
      <c r="H584" s="125"/>
      <c r="I584" s="125"/>
    </row>
    <row r="585" spans="2:9" ht="20.100000000000001" customHeight="1">
      <c r="B585" s="130" t="s">
        <v>151</v>
      </c>
      <c r="C585" s="100"/>
      <c r="D585" s="134">
        <v>51</v>
      </c>
      <c r="E585" s="102"/>
      <c r="F585" s="102"/>
      <c r="G585" s="125"/>
      <c r="H585" s="125"/>
      <c r="I585" s="125"/>
    </row>
    <row r="586" spans="2:9" ht="20.100000000000001" customHeight="1">
      <c r="B586" s="129" t="s">
        <v>177</v>
      </c>
      <c r="C586" s="100"/>
      <c r="D586" s="135">
        <v>34</v>
      </c>
      <c r="E586" s="102"/>
      <c r="F586" s="102"/>
      <c r="G586" s="125"/>
      <c r="H586" s="125"/>
      <c r="I586" s="125"/>
    </row>
    <row r="587" spans="2:9" ht="20.100000000000001" customHeight="1">
      <c r="B587" s="148"/>
      <c r="C587" s="149"/>
      <c r="D587" s="150"/>
      <c r="E587" s="151"/>
      <c r="F587" s="151"/>
      <c r="G587" s="152"/>
      <c r="H587" s="152"/>
      <c r="I587" s="152"/>
    </row>
    <row r="588" spans="2:9" ht="20.100000000000001" customHeight="1">
      <c r="B588" s="112"/>
      <c r="C588" s="127"/>
      <c r="D588" s="103"/>
      <c r="E588" s="153"/>
      <c r="F588" s="153"/>
      <c r="G588" s="152"/>
      <c r="H588" s="152"/>
      <c r="I588" s="152"/>
    </row>
    <row r="589" spans="2:9" ht="20.100000000000001" customHeight="1">
      <c r="B589" s="112"/>
      <c r="C589" s="127"/>
      <c r="D589" s="103"/>
      <c r="E589" s="153"/>
      <c r="F589" s="153"/>
      <c r="G589" s="152"/>
      <c r="H589" s="152"/>
      <c r="I589" s="152"/>
    </row>
    <row r="590" spans="2:9" ht="20.100000000000001" customHeight="1">
      <c r="B590" s="112"/>
      <c r="C590" s="127"/>
      <c r="D590" s="103"/>
      <c r="E590" s="153"/>
      <c r="F590" s="153"/>
      <c r="G590" s="152"/>
      <c r="H590" s="152"/>
      <c r="I590" s="152"/>
    </row>
    <row r="591" spans="2:9" ht="20.100000000000001" customHeight="1">
      <c r="B591" s="112"/>
      <c r="C591" s="127"/>
      <c r="D591" s="103"/>
      <c r="E591" s="153"/>
      <c r="F591" s="153"/>
      <c r="G591" s="152"/>
      <c r="H591" s="152"/>
      <c r="I591" s="152"/>
    </row>
    <row r="592" spans="2:9" ht="20.100000000000001" customHeight="1">
      <c r="B592" s="112"/>
      <c r="C592" s="127"/>
      <c r="D592" s="103"/>
      <c r="E592" s="153"/>
      <c r="F592" s="153"/>
      <c r="G592" s="152"/>
      <c r="H592" s="152"/>
      <c r="I592" s="152"/>
    </row>
    <row r="593" spans="1:9" ht="20.100000000000001" customHeight="1">
      <c r="B593" s="147"/>
      <c r="C593" s="127"/>
      <c r="D593" s="103"/>
      <c r="E593" s="153"/>
      <c r="F593" s="153"/>
      <c r="G593" s="152"/>
      <c r="H593" s="152"/>
      <c r="I593" s="152"/>
    </row>
    <row r="594" spans="1:9" ht="20.100000000000001" customHeight="1">
      <c r="B594" s="112"/>
      <c r="C594" s="127"/>
      <c r="D594" s="103"/>
      <c r="E594" s="153"/>
      <c r="F594" s="153"/>
      <c r="G594" s="152"/>
      <c r="H594" s="152"/>
      <c r="I594" s="152"/>
    </row>
    <row r="595" spans="1:9" ht="20.100000000000001" customHeight="1">
      <c r="B595" s="112"/>
      <c r="C595" s="127"/>
      <c r="D595" s="103"/>
      <c r="E595" s="153"/>
      <c r="F595" s="153"/>
      <c r="G595" s="152"/>
      <c r="H595" s="152"/>
      <c r="I595" s="152"/>
    </row>
    <row r="596" spans="1:9" ht="20.100000000000001" customHeight="1">
      <c r="B596" s="112"/>
      <c r="C596" s="127"/>
      <c r="D596" s="103"/>
      <c r="E596" s="153"/>
      <c r="F596" s="153"/>
      <c r="G596" s="152"/>
      <c r="H596" s="152"/>
      <c r="I596" s="152"/>
    </row>
    <row r="597" spans="1:9" ht="20.100000000000001" customHeight="1">
      <c r="B597" s="112"/>
      <c r="C597" s="127"/>
      <c r="D597" s="103"/>
      <c r="E597" s="153"/>
      <c r="F597" s="153"/>
      <c r="G597" s="152"/>
      <c r="H597" s="152"/>
      <c r="I597" s="152"/>
    </row>
    <row r="598" spans="1:9" ht="20.100000000000001" customHeight="1">
      <c r="B598" s="112"/>
      <c r="C598" s="127"/>
      <c r="D598" s="103"/>
      <c r="E598" s="153"/>
      <c r="F598" s="153"/>
      <c r="G598" s="152"/>
      <c r="H598" s="152"/>
      <c r="I598" s="152"/>
    </row>
    <row r="599" spans="1:9" ht="20.100000000000001" customHeight="1">
      <c r="B599" s="112"/>
      <c r="C599" s="127"/>
      <c r="D599" s="103"/>
      <c r="E599" s="153"/>
      <c r="F599" s="153"/>
      <c r="G599" s="152"/>
      <c r="H599" s="152"/>
      <c r="I599" s="152"/>
    </row>
    <row r="600" spans="1:9" ht="20.100000000000001" customHeight="1">
      <c r="B600" s="112"/>
      <c r="C600" s="127"/>
      <c r="D600" s="103"/>
      <c r="E600" s="153"/>
      <c r="F600" s="153"/>
      <c r="G600" s="152"/>
      <c r="H600" s="152"/>
      <c r="I600" s="152"/>
    </row>
    <row r="601" spans="1:9" ht="20.100000000000001" customHeight="1">
      <c r="B601" s="112"/>
      <c r="C601" s="127"/>
      <c r="D601" s="103"/>
      <c r="E601" s="153"/>
      <c r="F601" s="153"/>
      <c r="G601" s="152"/>
      <c r="H601" s="152"/>
      <c r="I601" s="152"/>
    </row>
    <row r="602" spans="1:9" ht="20.100000000000001" customHeight="1">
      <c r="B602" s="112"/>
      <c r="C602" s="127"/>
      <c r="D602" s="103"/>
      <c r="E602" s="153"/>
      <c r="F602" s="153"/>
      <c r="G602" s="152"/>
      <c r="H602" s="152"/>
      <c r="I602" s="152"/>
    </row>
    <row r="603" spans="1:9" ht="20.100000000000001" customHeight="1">
      <c r="A603" s="156">
        <f>1+A563</f>
        <v>16</v>
      </c>
      <c r="B603" s="109" t="s">
        <v>224</v>
      </c>
      <c r="C603" s="95" t="s">
        <v>197</v>
      </c>
      <c r="D603" s="95" t="s">
        <v>198</v>
      </c>
      <c r="E603" s="117" t="s">
        <v>231</v>
      </c>
      <c r="F603" s="117" t="s">
        <v>231</v>
      </c>
      <c r="G603" s="156"/>
      <c r="H603" s="156">
        <v>4900043321</v>
      </c>
      <c r="I603" s="156"/>
    </row>
    <row r="604" spans="1:9" ht="67.5">
      <c r="B604" s="110" t="s">
        <v>199</v>
      </c>
      <c r="C604" s="16" t="s">
        <v>59</v>
      </c>
      <c r="D604" s="16" t="s">
        <v>60</v>
      </c>
      <c r="E604" s="116" t="s">
        <v>228</v>
      </c>
      <c r="F604" s="116" t="s">
        <v>225</v>
      </c>
      <c r="G604" s="104"/>
      <c r="H604" s="104"/>
      <c r="I604" s="104"/>
    </row>
    <row r="605" spans="1:9" ht="18.75">
      <c r="B605" s="111" t="str">
        <f>[1]B2!$G$6</f>
        <v xml:space="preserve">زبان 1 </v>
      </c>
      <c r="C605" s="100">
        <f>D605/17</f>
        <v>6</v>
      </c>
      <c r="D605" s="99">
        <f>[1]B2!$J$6</f>
        <v>102</v>
      </c>
      <c r="E605" s="102">
        <v>1</v>
      </c>
      <c r="F605" s="102">
        <v>1</v>
      </c>
      <c r="G605" s="156"/>
      <c r="H605" s="227" t="s">
        <v>226</v>
      </c>
      <c r="I605" s="227"/>
    </row>
    <row r="606" spans="1:9" ht="18.75">
      <c r="B606" s="111" t="str">
        <f>[1]B2!$G$7</f>
        <v>ریاضی</v>
      </c>
      <c r="C606" s="100">
        <f t="shared" ref="C606:C640" si="3">D606/17</f>
        <v>4</v>
      </c>
      <c r="D606" s="99">
        <f>[1]B2!$J$7</f>
        <v>68</v>
      </c>
      <c r="E606" s="102">
        <v>1</v>
      </c>
      <c r="F606" s="102">
        <v>1</v>
      </c>
      <c r="G606" s="156"/>
      <c r="H606" s="112" t="s">
        <v>201</v>
      </c>
      <c r="I606" s="156">
        <f>SUM(F605:F642)</f>
        <v>5</v>
      </c>
    </row>
    <row r="607" spans="1:9" ht="18.75">
      <c r="B607" s="111" t="str">
        <f>[1]B2!$G$8</f>
        <v>فیزیک</v>
      </c>
      <c r="C607" s="100">
        <f t="shared" si="3"/>
        <v>4</v>
      </c>
      <c r="D607" s="99">
        <f>[1]B2!$J$8</f>
        <v>68</v>
      </c>
      <c r="E607" s="102">
        <v>1</v>
      </c>
      <c r="F607" s="102">
        <v>1</v>
      </c>
      <c r="G607" s="156"/>
      <c r="H607" s="113" t="s">
        <v>202</v>
      </c>
      <c r="I607" s="156">
        <f>SUMPRODUCT(D605:D642,F605:F642)</f>
        <v>374</v>
      </c>
    </row>
    <row r="608" spans="1:9" ht="18.75">
      <c r="B608" s="111" t="str">
        <f>[1]B2!$G$9</f>
        <v>مبانی الکتریسیته و مدارهای DC</v>
      </c>
      <c r="C608" s="100">
        <f t="shared" si="3"/>
        <v>4</v>
      </c>
      <c r="D608" s="99">
        <f>[1]B2!$J$9</f>
        <v>68</v>
      </c>
      <c r="E608" s="102"/>
      <c r="F608" s="102"/>
      <c r="G608" s="156"/>
      <c r="H608" s="113" t="s">
        <v>203</v>
      </c>
      <c r="I608" s="156">
        <f>SUM(D605:D642)</f>
        <v>2681</v>
      </c>
    </row>
    <row r="609" spans="2:10" ht="18.75">
      <c r="B609" s="111" t="str">
        <f>[1]B2!$G$10</f>
        <v>علم مواد</v>
      </c>
      <c r="C609" s="100">
        <f t="shared" si="3"/>
        <v>4</v>
      </c>
      <c r="D609" s="99">
        <f>[1]B2!$J$10</f>
        <v>68</v>
      </c>
      <c r="E609" s="102"/>
      <c r="F609" s="102"/>
      <c r="G609" s="156"/>
      <c r="H609" s="113" t="s">
        <v>204</v>
      </c>
      <c r="I609" s="156">
        <f>I608-I607</f>
        <v>2307</v>
      </c>
    </row>
    <row r="610" spans="2:10" ht="18.75">
      <c r="B610" s="111" t="str">
        <f>[1]B2!$G$11</f>
        <v>نقشه کشی صنعتی</v>
      </c>
      <c r="C610" s="100">
        <f t="shared" si="3"/>
        <v>4</v>
      </c>
      <c r="D610" s="99">
        <f>[1]B2!$J$11</f>
        <v>68</v>
      </c>
      <c r="E610" s="102"/>
      <c r="F610" s="102"/>
      <c r="G610" s="156"/>
      <c r="H610" s="232"/>
      <c r="I610" s="232"/>
    </row>
    <row r="611" spans="2:10" ht="18.75">
      <c r="B611" s="111" t="str">
        <f>[1]B2!$G$12</f>
        <v>زبان 2</v>
      </c>
      <c r="C611" s="100">
        <f t="shared" si="3"/>
        <v>6</v>
      </c>
      <c r="D611" s="99">
        <f>[1]B2!$J$12</f>
        <v>102</v>
      </c>
      <c r="E611" s="102"/>
      <c r="F611" s="102"/>
      <c r="G611" s="156"/>
      <c r="H611" s="230" t="s">
        <v>244</v>
      </c>
      <c r="I611" s="230"/>
      <c r="J611" s="119"/>
    </row>
    <row r="612" spans="2:10" ht="18.75">
      <c r="B612" s="111" t="str">
        <f>[1]B2!$G$13</f>
        <v>آزمایشگاه فیزیک</v>
      </c>
      <c r="C612" s="100">
        <f t="shared" si="3"/>
        <v>4</v>
      </c>
      <c r="D612" s="99">
        <f>[1]B2!$J$13</f>
        <v>68</v>
      </c>
      <c r="E612" s="102">
        <v>1</v>
      </c>
      <c r="F612" s="102">
        <v>1</v>
      </c>
      <c r="G612" s="156"/>
      <c r="H612" s="230"/>
      <c r="I612" s="230"/>
    </row>
    <row r="613" spans="2:10" ht="18.75">
      <c r="B613" s="111" t="str">
        <f>[1]B2!$G$14</f>
        <v>آزمایشگاه مدارهای DC</v>
      </c>
      <c r="C613" s="100">
        <f t="shared" si="3"/>
        <v>4</v>
      </c>
      <c r="D613" s="99">
        <f>[1]B2!$J$14</f>
        <v>68</v>
      </c>
      <c r="E613" s="102"/>
      <c r="F613" s="102"/>
      <c r="G613" s="156"/>
      <c r="H613" s="113"/>
      <c r="I613" s="156"/>
    </row>
    <row r="614" spans="2:10" ht="18.75">
      <c r="B614" s="111" t="str">
        <f>[1]B2!$G$15</f>
        <v>مدارهای AC</v>
      </c>
      <c r="C614" s="100">
        <f t="shared" si="3"/>
        <v>4</v>
      </c>
      <c r="D614" s="99">
        <f>[1]B2!$J$15</f>
        <v>68</v>
      </c>
      <c r="E614" s="102"/>
      <c r="F614" s="102"/>
      <c r="G614" s="156"/>
      <c r="H614" s="113"/>
      <c r="I614" s="156"/>
    </row>
    <row r="615" spans="2:10" ht="18.75">
      <c r="B615" s="111" t="str">
        <f>[1]B2!$G$16</f>
        <v>تئوری کارگاه 1</v>
      </c>
      <c r="C615" s="100">
        <f t="shared" si="3"/>
        <v>4</v>
      </c>
      <c r="D615" s="99">
        <f>[1]B2!$J$16</f>
        <v>68</v>
      </c>
      <c r="E615" s="102"/>
      <c r="F615" s="102"/>
      <c r="G615" s="156"/>
      <c r="H615" s="156"/>
      <c r="I615" s="156"/>
    </row>
    <row r="616" spans="2:10" ht="18.75">
      <c r="B616" s="111" t="str">
        <f>[1]B2!$G$17</f>
        <v xml:space="preserve">تئوری کارگاه 2  </v>
      </c>
      <c r="C616" s="100">
        <f t="shared" si="3"/>
        <v>4</v>
      </c>
      <c r="D616" s="99">
        <f>[1]B2!$J$17</f>
        <v>68</v>
      </c>
      <c r="E616" s="102"/>
      <c r="F616" s="102"/>
      <c r="G616" s="156"/>
      <c r="H616" s="230"/>
      <c r="I616" s="230"/>
    </row>
    <row r="617" spans="2:10" ht="18.75">
      <c r="B617" s="111" t="str">
        <f>[1]B2!$G$18</f>
        <v>زبان 3</v>
      </c>
      <c r="C617" s="100">
        <f t="shared" si="3"/>
        <v>6</v>
      </c>
      <c r="D617" s="99">
        <f>[1]B2!$J$18</f>
        <v>102</v>
      </c>
      <c r="E617" s="102"/>
      <c r="F617" s="102"/>
      <c r="G617" s="156"/>
      <c r="H617" s="157" t="s">
        <v>227</v>
      </c>
      <c r="I617" s="157"/>
    </row>
    <row r="618" spans="2:10" ht="18.75">
      <c r="B618" s="111" t="str">
        <f>[1]B2!$G$19</f>
        <v>آزمایشگاه مدارهای AC</v>
      </c>
      <c r="C618" s="100">
        <f t="shared" si="3"/>
        <v>4</v>
      </c>
      <c r="D618" s="99">
        <f>[1]B2!$J$19</f>
        <v>68</v>
      </c>
      <c r="E618" s="102"/>
      <c r="F618" s="102"/>
      <c r="G618" s="156"/>
      <c r="H618" s="112" t="s">
        <v>201</v>
      </c>
      <c r="I618" s="122">
        <f>SUM(E605:E642)</f>
        <v>5</v>
      </c>
    </row>
    <row r="619" spans="2:10" ht="18.75">
      <c r="B619" s="111" t="str">
        <f>[1]B2!$G$20</f>
        <v>الکترونیک (1)</v>
      </c>
      <c r="C619" s="100">
        <f t="shared" si="3"/>
        <v>4</v>
      </c>
      <c r="D619" s="99">
        <f>[1]B2!$J$20</f>
        <v>68</v>
      </c>
      <c r="E619" s="102"/>
      <c r="F619" s="102"/>
      <c r="G619" s="156"/>
      <c r="H619" s="113" t="s">
        <v>202</v>
      </c>
      <c r="I619" s="123">
        <f>SUMPRODUCT(D605:D642,E605:E642)</f>
        <v>374</v>
      </c>
    </row>
    <row r="620" spans="2:10" ht="18.75">
      <c r="B620" s="111" t="str">
        <f>[1]B2!$G$21</f>
        <v>مقررات هواپیمایی</v>
      </c>
      <c r="C620" s="100">
        <f t="shared" si="3"/>
        <v>2</v>
      </c>
      <c r="D620" s="99">
        <f>[1]B2!$J$21</f>
        <v>34</v>
      </c>
      <c r="E620" s="102"/>
      <c r="F620" s="102"/>
      <c r="G620" s="156"/>
      <c r="H620" s="113" t="s">
        <v>203</v>
      </c>
      <c r="I620" s="123">
        <f>I608</f>
        <v>2681</v>
      </c>
    </row>
    <row r="621" spans="2:10" ht="18.75">
      <c r="B621" s="111" t="str">
        <f>[1]B2!$G$22</f>
        <v>ماشینهای الکتریکی</v>
      </c>
      <c r="C621" s="100">
        <f t="shared" si="3"/>
        <v>4</v>
      </c>
      <c r="D621" s="99">
        <f>[1]B2!$J$22</f>
        <v>68</v>
      </c>
      <c r="E621" s="102"/>
      <c r="F621" s="102"/>
      <c r="G621" s="156"/>
      <c r="H621" s="113" t="s">
        <v>204</v>
      </c>
      <c r="I621" s="123">
        <f>I620-I619</f>
        <v>2307</v>
      </c>
    </row>
    <row r="622" spans="2:10" ht="18.75">
      <c r="B622" s="111" t="str">
        <f>[1]B2!$G$23</f>
        <v>عوامل انسانی</v>
      </c>
      <c r="C622" s="100">
        <f t="shared" si="3"/>
        <v>2</v>
      </c>
      <c r="D622" s="99">
        <f>[1]B2!$J$23</f>
        <v>34</v>
      </c>
      <c r="E622" s="102"/>
      <c r="F622" s="102"/>
      <c r="G622" s="156"/>
      <c r="H622" s="156"/>
      <c r="I622" s="156"/>
    </row>
    <row r="623" spans="2:10" ht="18.75">
      <c r="B623" s="111" t="str">
        <f>[1]B2!$G$24</f>
        <v>کارگاه ماشینهای الکتریکی</v>
      </c>
      <c r="C623" s="100">
        <f t="shared" si="3"/>
        <v>2</v>
      </c>
      <c r="D623" s="99">
        <f>[1]B2!$J$24</f>
        <v>34</v>
      </c>
      <c r="E623" s="102"/>
      <c r="F623" s="102"/>
      <c r="G623" s="156"/>
      <c r="H623" s="156"/>
      <c r="I623" s="119" t="s">
        <v>230</v>
      </c>
    </row>
    <row r="624" spans="2:10" ht="18.75">
      <c r="B624" s="111" t="str">
        <f>[1]B2!$G$25</f>
        <v>الکترونیک (2)</v>
      </c>
      <c r="C624" s="100">
        <f t="shared" si="3"/>
        <v>4</v>
      </c>
      <c r="D624" s="99">
        <f>[1]B2!$J$25</f>
        <v>68</v>
      </c>
      <c r="E624" s="102"/>
      <c r="F624" s="102"/>
      <c r="G624" s="156"/>
      <c r="H624" s="156"/>
      <c r="I624" s="119"/>
    </row>
    <row r="625" spans="2:9" ht="18.75">
      <c r="B625" s="111" t="str">
        <f>[1]B2!$G$26</f>
        <v>آزمایشگاه الکترونیک (1)</v>
      </c>
      <c r="C625" s="100">
        <f t="shared" si="3"/>
        <v>4</v>
      </c>
      <c r="D625" s="99">
        <f>[1]B2!$J$26</f>
        <v>68</v>
      </c>
      <c r="E625" s="102"/>
      <c r="F625" s="102"/>
      <c r="G625" s="156"/>
      <c r="H625" s="112"/>
      <c r="I625" s="122"/>
    </row>
    <row r="626" spans="2:9" ht="18.75">
      <c r="B626" s="111" t="str">
        <f>[1]B2!$G$27</f>
        <v>کارگاه ابزار شناسی</v>
      </c>
      <c r="C626" s="100">
        <f t="shared" si="3"/>
        <v>4</v>
      </c>
      <c r="D626" s="99">
        <f>[1]B2!$J$27</f>
        <v>68</v>
      </c>
      <c r="E626" s="102"/>
      <c r="F626" s="102"/>
      <c r="G626" s="156"/>
      <c r="H626" s="113"/>
      <c r="I626" s="123"/>
    </row>
    <row r="627" spans="2:9" ht="18.75">
      <c r="B627" s="111" t="str">
        <f>[1]B2!$G$28</f>
        <v>آیرودینامیک و تئوری پرواز</v>
      </c>
      <c r="C627" s="100">
        <f t="shared" si="3"/>
        <v>3</v>
      </c>
      <c r="D627" s="99">
        <f>[1]B2!$J$28</f>
        <v>51</v>
      </c>
      <c r="E627" s="102"/>
      <c r="F627" s="102"/>
      <c r="G627" s="156"/>
      <c r="H627" s="113"/>
      <c r="I627" s="123"/>
    </row>
    <row r="628" spans="2:9" ht="18.75">
      <c r="B628" s="111" t="str">
        <f>[1]B2!$G$29</f>
        <v>اصول موتورهای جت</v>
      </c>
      <c r="C628" s="100">
        <f t="shared" si="3"/>
        <v>2</v>
      </c>
      <c r="D628" s="99">
        <f>[1]B2!$J$29</f>
        <v>34</v>
      </c>
      <c r="E628" s="102"/>
      <c r="F628" s="102"/>
      <c r="G628" s="156"/>
      <c r="H628" s="113"/>
      <c r="I628" s="123"/>
    </row>
    <row r="629" spans="2:9" ht="18.75">
      <c r="B629" s="111" t="str">
        <f>[1]B2!$G$30</f>
        <v xml:space="preserve">فرستنده و گیرنده در هواپیما  </v>
      </c>
      <c r="C629" s="100">
        <f t="shared" si="3"/>
        <v>4</v>
      </c>
      <c r="D629" s="99">
        <f>[1]B2!$J$30</f>
        <v>68</v>
      </c>
      <c r="E629" s="102"/>
      <c r="F629" s="102"/>
      <c r="G629" s="156"/>
      <c r="H629" s="156"/>
      <c r="I629" s="156"/>
    </row>
    <row r="630" spans="2:9" ht="18.75">
      <c r="B630" s="111" t="str">
        <f>[1]B2!$G$31</f>
        <v>آزمایشگاه الکترونیک (2)</v>
      </c>
      <c r="C630" s="100">
        <f t="shared" si="3"/>
        <v>4</v>
      </c>
      <c r="D630" s="99">
        <f>[1]B2!$J$31</f>
        <v>68</v>
      </c>
      <c r="E630" s="102"/>
      <c r="F630" s="102"/>
      <c r="G630" s="156"/>
      <c r="H630" s="156"/>
      <c r="I630" s="119"/>
    </row>
    <row r="631" spans="2:9" ht="18.75">
      <c r="B631" s="111" t="str">
        <f>[1]B2!$G$32</f>
        <v>مدار منطقی</v>
      </c>
      <c r="C631" s="100">
        <f t="shared" si="3"/>
        <v>4</v>
      </c>
      <c r="D631" s="99">
        <f>[1]B2!$J$32</f>
        <v>68</v>
      </c>
      <c r="E631" s="102">
        <v>1</v>
      </c>
      <c r="F631" s="102">
        <v>1</v>
      </c>
      <c r="G631" s="156"/>
      <c r="H631" s="156"/>
      <c r="I631" s="156"/>
    </row>
    <row r="632" spans="2:9" ht="18.75">
      <c r="B632" s="120" t="str">
        <f>[1]B2!$G$33</f>
        <v>آزمایشگاه مدار منطقی</v>
      </c>
      <c r="C632" s="100">
        <f t="shared" si="3"/>
        <v>4</v>
      </c>
      <c r="D632" s="99">
        <f>[1]B2!$J$33</f>
        <v>68</v>
      </c>
      <c r="E632" s="102"/>
      <c r="F632" s="102"/>
      <c r="G632" s="156"/>
      <c r="H632" s="156"/>
      <c r="I632" s="156"/>
    </row>
    <row r="633" spans="2:9" ht="18.75">
      <c r="B633" s="121" t="str">
        <f>[1]B2!$G$34</f>
        <v>سیستمهای الکترونیکی هواپیما</v>
      </c>
      <c r="C633" s="100">
        <f t="shared" si="3"/>
        <v>4</v>
      </c>
      <c r="D633" s="99">
        <f>[1]B2!$J$34</f>
        <v>68</v>
      </c>
      <c r="E633" s="102"/>
      <c r="F633" s="102"/>
      <c r="G633" s="156"/>
      <c r="H633" s="156"/>
      <c r="I633" s="156"/>
    </row>
    <row r="634" spans="2:9" ht="18.75">
      <c r="B634" s="120" t="str">
        <f>[1]B2!$G$35</f>
        <v>تئوری پرواز و ساختمان هواپیما</v>
      </c>
      <c r="C634" s="100">
        <f t="shared" si="3"/>
        <v>4</v>
      </c>
      <c r="D634" s="99">
        <f>[1]B2!$J$35</f>
        <v>68</v>
      </c>
      <c r="E634" s="102"/>
      <c r="F634" s="102"/>
      <c r="G634" s="156"/>
      <c r="H634" s="156"/>
      <c r="I634" s="156"/>
    </row>
    <row r="635" spans="2:9" ht="18.75">
      <c r="B635" s="120" t="str">
        <f>[1]B2!$G$36</f>
        <v>ناوبری و رادار</v>
      </c>
      <c r="C635" s="100">
        <f t="shared" si="3"/>
        <v>6</v>
      </c>
      <c r="D635" s="99">
        <f>[1]B2!$J$36</f>
        <v>102</v>
      </c>
      <c r="E635" s="102"/>
      <c r="F635" s="102"/>
      <c r="G635" s="156"/>
      <c r="H635" s="156"/>
      <c r="I635" s="156"/>
    </row>
    <row r="636" spans="2:9" ht="18.75">
      <c r="B636" s="120" t="str">
        <f>[1]B2!$G$37</f>
        <v xml:space="preserve">آزمایشگاه فرستنده و گیرنده </v>
      </c>
      <c r="C636" s="100">
        <f t="shared" si="3"/>
        <v>4</v>
      </c>
      <c r="D636" s="99">
        <f>[1]B2!$J$37</f>
        <v>68</v>
      </c>
      <c r="E636" s="102"/>
      <c r="F636" s="102"/>
      <c r="G636" s="156"/>
      <c r="H636" s="156"/>
      <c r="I636" s="156"/>
    </row>
    <row r="637" spans="2:9" ht="18.75">
      <c r="B637" s="120" t="str">
        <f>[1]B2!$G$38</f>
        <v>کارگاه ساختمان هواپیما</v>
      </c>
      <c r="C637" s="100">
        <f t="shared" si="3"/>
        <v>4</v>
      </c>
      <c r="D637" s="99">
        <f>[1]B2!$J$38</f>
        <v>68</v>
      </c>
      <c r="E637" s="102"/>
      <c r="F637" s="102"/>
      <c r="G637" s="156"/>
      <c r="H637" s="156"/>
      <c r="I637" s="156"/>
    </row>
    <row r="638" spans="2:9" ht="18.75">
      <c r="B638" s="120" t="str">
        <f>[1]B2!$G$39</f>
        <v>سیستمهای الکتریکی هواپیما</v>
      </c>
      <c r="C638" s="100">
        <f t="shared" si="3"/>
        <v>7.3529411764705879</v>
      </c>
      <c r="D638" s="99">
        <f>[1]B2!$J$39</f>
        <v>125</v>
      </c>
      <c r="E638" s="102"/>
      <c r="F638" s="102"/>
      <c r="G638" s="156"/>
      <c r="H638" s="156"/>
      <c r="I638" s="156"/>
    </row>
    <row r="639" spans="2:9" ht="18.75">
      <c r="B639" s="120" t="str">
        <f>[1]B2!$G$40</f>
        <v>کارگاه سیستمهای الکتریکی هواپیما</v>
      </c>
      <c r="C639" s="100">
        <f t="shared" si="3"/>
        <v>5</v>
      </c>
      <c r="D639" s="99">
        <f>[1]B2!$J$40</f>
        <v>85</v>
      </c>
      <c r="E639" s="102"/>
      <c r="F639" s="102"/>
      <c r="G639" s="156"/>
      <c r="H639" s="156"/>
      <c r="I639" s="156"/>
    </row>
    <row r="640" spans="2:9" ht="18.75">
      <c r="B640" s="120" t="str">
        <f>[1]B2!$G$41</f>
        <v>آلات دقیق هواپیما</v>
      </c>
      <c r="C640" s="100">
        <f t="shared" si="3"/>
        <v>7.3529411764705879</v>
      </c>
      <c r="D640" s="99">
        <f>[1]B2!$J$41</f>
        <v>125</v>
      </c>
      <c r="E640" s="102"/>
      <c r="F640" s="102"/>
      <c r="G640" s="156"/>
      <c r="H640" s="156"/>
      <c r="I640" s="156"/>
    </row>
    <row r="641" spans="1:9" ht="18.75">
      <c r="B641" s="120" t="str">
        <f>[1]B2!$G$42</f>
        <v>کارگاه آلات دقیق هواپیما</v>
      </c>
      <c r="C641" s="100">
        <f>D641/17</f>
        <v>5</v>
      </c>
      <c r="D641" s="99">
        <f>[1]B2!$J$42</f>
        <v>85</v>
      </c>
      <c r="E641" s="102"/>
      <c r="F641" s="102"/>
      <c r="G641" s="156"/>
      <c r="H641" s="156"/>
      <c r="I641" s="156"/>
    </row>
    <row r="642" spans="1:9" ht="18.75">
      <c r="B642" s="120" t="str">
        <f>[1]B2!$G$43</f>
        <v>کارگاه موتور جت</v>
      </c>
      <c r="C642" s="100">
        <f>D642/17</f>
        <v>2</v>
      </c>
      <c r="D642" s="99">
        <f>[1]B2!$J$43</f>
        <v>34</v>
      </c>
      <c r="E642" s="102"/>
      <c r="F642" s="102"/>
      <c r="G642" s="156"/>
      <c r="H642" s="156"/>
      <c r="I642" s="156"/>
    </row>
    <row r="643" spans="1:9">
      <c r="A643" s="176">
        <f>1+A603</f>
        <v>17</v>
      </c>
      <c r="B643" s="109" t="s">
        <v>261</v>
      </c>
      <c r="C643" s="95" t="s">
        <v>197</v>
      </c>
      <c r="D643" s="95" t="s">
        <v>198</v>
      </c>
      <c r="E643" s="117"/>
      <c r="F643" s="117" t="s">
        <v>245</v>
      </c>
      <c r="G643" s="162"/>
      <c r="H643" s="162"/>
      <c r="I643" s="162"/>
    </row>
    <row r="644" spans="1:9" ht="67.5">
      <c r="B644" s="110" t="s">
        <v>199</v>
      </c>
      <c r="C644" s="16" t="s">
        <v>59</v>
      </c>
      <c r="D644" s="16" t="s">
        <v>60</v>
      </c>
      <c r="E644" s="116" t="s">
        <v>228</v>
      </c>
      <c r="F644" s="116" t="s">
        <v>225</v>
      </c>
      <c r="G644" s="104"/>
      <c r="H644" s="104"/>
      <c r="I644" s="104"/>
    </row>
    <row r="645" spans="1:9" ht="18.75">
      <c r="B645" s="129" t="s">
        <v>25</v>
      </c>
      <c r="C645" s="100"/>
      <c r="D645" s="131">
        <v>34</v>
      </c>
      <c r="E645" s="102"/>
      <c r="F645" s="102"/>
      <c r="G645" s="162"/>
      <c r="H645" s="227" t="s">
        <v>226</v>
      </c>
      <c r="I645" s="227"/>
    </row>
    <row r="646" spans="1:9" ht="18.75">
      <c r="B646" s="129" t="s">
        <v>24</v>
      </c>
      <c r="C646" s="100"/>
      <c r="D646" s="132">
        <v>51</v>
      </c>
      <c r="E646" s="102">
        <v>1</v>
      </c>
      <c r="F646" s="102">
        <v>1</v>
      </c>
      <c r="G646" s="162"/>
      <c r="H646" s="112" t="s">
        <v>201</v>
      </c>
      <c r="I646" s="163">
        <f>SUM(F645:F666)</f>
        <v>3</v>
      </c>
    </row>
    <row r="647" spans="1:9" ht="18.75">
      <c r="B647" s="129" t="s">
        <v>11</v>
      </c>
      <c r="C647" s="100"/>
      <c r="D647" s="131">
        <v>34</v>
      </c>
      <c r="E647" s="102"/>
      <c r="F647" s="102"/>
      <c r="G647" s="162"/>
      <c r="H647" s="113" t="s">
        <v>202</v>
      </c>
      <c r="I647" s="162">
        <f>SUMPRODUCT(D645:D666,F645:F666)</f>
        <v>119</v>
      </c>
    </row>
    <row r="648" spans="1:9" ht="18.75">
      <c r="B648" s="129" t="s">
        <v>160</v>
      </c>
      <c r="C648" s="100"/>
      <c r="D648" s="132">
        <v>102</v>
      </c>
      <c r="E648" s="102"/>
      <c r="F648" s="102"/>
      <c r="G648" s="162"/>
      <c r="H648" s="113" t="s">
        <v>203</v>
      </c>
      <c r="I648" s="162">
        <f>SUM(D645:D666)</f>
        <v>935</v>
      </c>
    </row>
    <row r="649" spans="1:9" ht="18.75">
      <c r="B649" s="129" t="s">
        <v>14</v>
      </c>
      <c r="C649" s="100"/>
      <c r="D649" s="131">
        <v>34</v>
      </c>
      <c r="E649" s="102"/>
      <c r="F649" s="102"/>
      <c r="G649" s="162"/>
      <c r="H649" s="113" t="s">
        <v>204</v>
      </c>
      <c r="I649" s="162">
        <f>I648-I647</f>
        <v>816</v>
      </c>
    </row>
    <row r="650" spans="1:9" ht="18.75">
      <c r="B650" s="129" t="s">
        <v>9</v>
      </c>
      <c r="C650" s="100"/>
      <c r="D650" s="132">
        <v>34</v>
      </c>
      <c r="E650" s="102">
        <v>1</v>
      </c>
      <c r="F650" s="102">
        <v>1</v>
      </c>
      <c r="G650" s="162"/>
      <c r="H650" s="162"/>
      <c r="I650" s="162"/>
    </row>
    <row r="651" spans="1:9" ht="18.75">
      <c r="B651" s="129" t="s">
        <v>13</v>
      </c>
      <c r="C651" s="100"/>
      <c r="D651" s="131">
        <v>34</v>
      </c>
      <c r="E651" s="102"/>
      <c r="F651" s="102"/>
      <c r="G651" s="162"/>
      <c r="H651" s="162"/>
      <c r="I651" s="119" t="s">
        <v>244</v>
      </c>
    </row>
    <row r="652" spans="1:9" ht="18.75">
      <c r="B652" s="129" t="s">
        <v>158</v>
      </c>
      <c r="C652" s="100"/>
      <c r="D652" s="132">
        <v>34</v>
      </c>
      <c r="E652" s="102">
        <v>1</v>
      </c>
      <c r="F652" s="102">
        <v>1</v>
      </c>
      <c r="G652" s="162"/>
      <c r="H652" s="162"/>
      <c r="I652" s="162"/>
    </row>
    <row r="653" spans="1:9" ht="18.75">
      <c r="B653" s="129" t="s">
        <v>153</v>
      </c>
      <c r="C653" s="100"/>
      <c r="D653" s="131">
        <v>34</v>
      </c>
      <c r="E653" s="102"/>
      <c r="F653" s="102"/>
      <c r="G653" s="162"/>
      <c r="H653" s="162"/>
      <c r="I653" s="162"/>
    </row>
    <row r="654" spans="1:9" ht="18.75">
      <c r="B654" s="129" t="s">
        <v>12</v>
      </c>
      <c r="C654" s="100"/>
      <c r="D654" s="131">
        <v>34</v>
      </c>
      <c r="E654" s="102"/>
      <c r="F654" s="102"/>
      <c r="G654" s="162"/>
      <c r="H654" s="162"/>
      <c r="I654" s="162"/>
    </row>
    <row r="655" spans="1:9" ht="18.75">
      <c r="B655" s="129" t="s">
        <v>150</v>
      </c>
      <c r="C655" s="100"/>
      <c r="D655" s="131">
        <v>34</v>
      </c>
      <c r="E655" s="102"/>
      <c r="F655" s="102"/>
      <c r="G655" s="162"/>
      <c r="H655" s="162"/>
      <c r="I655" s="162"/>
    </row>
    <row r="656" spans="1:9" ht="18.75">
      <c r="B656" s="129" t="s">
        <v>17</v>
      </c>
      <c r="C656" s="100"/>
      <c r="D656" s="132">
        <v>51</v>
      </c>
      <c r="E656" s="102"/>
      <c r="F656" s="102"/>
      <c r="G656" s="162"/>
      <c r="H656" s="162"/>
      <c r="I656" s="162"/>
    </row>
    <row r="657" spans="2:9" ht="18.75">
      <c r="B657" s="129" t="s">
        <v>168</v>
      </c>
      <c r="C657" s="100"/>
      <c r="D657" s="131">
        <v>34</v>
      </c>
      <c r="E657" s="102"/>
      <c r="F657" s="102"/>
      <c r="G657" s="162"/>
      <c r="H657" s="227" t="s">
        <v>227</v>
      </c>
      <c r="I657" s="227"/>
    </row>
    <row r="658" spans="2:9" ht="18.75">
      <c r="B658" s="129" t="s">
        <v>16</v>
      </c>
      <c r="C658" s="100"/>
      <c r="D658" s="131">
        <v>34</v>
      </c>
      <c r="E658" s="102"/>
      <c r="F658" s="102"/>
      <c r="G658" s="162"/>
      <c r="H658" s="112" t="s">
        <v>201</v>
      </c>
      <c r="I658" s="163">
        <f>SUM(E645:E666)</f>
        <v>3</v>
      </c>
    </row>
    <row r="659" spans="2:9" ht="18.75">
      <c r="B659" s="129" t="s">
        <v>18</v>
      </c>
      <c r="C659" s="100"/>
      <c r="D659" s="131">
        <v>51</v>
      </c>
      <c r="E659" s="102"/>
      <c r="F659" s="102"/>
      <c r="G659" s="162"/>
      <c r="H659" s="113" t="s">
        <v>202</v>
      </c>
      <c r="I659" s="162">
        <f>SUMPRODUCT(D645:D666,E645:E666)</f>
        <v>119</v>
      </c>
    </row>
    <row r="660" spans="2:9" ht="18.75">
      <c r="B660" s="129" t="s">
        <v>173</v>
      </c>
      <c r="C660" s="100"/>
      <c r="D660" s="132">
        <v>34</v>
      </c>
      <c r="E660" s="102"/>
      <c r="F660" s="102"/>
      <c r="G660" s="162"/>
      <c r="H660" s="113" t="s">
        <v>203</v>
      </c>
      <c r="I660" s="123">
        <f>SUM(D645:D666)</f>
        <v>935</v>
      </c>
    </row>
    <row r="661" spans="2:9" ht="18.75">
      <c r="B661" s="129" t="s">
        <v>174</v>
      </c>
      <c r="C661" s="100"/>
      <c r="D661" s="133">
        <v>34</v>
      </c>
      <c r="E661" s="102"/>
      <c r="F661" s="102"/>
      <c r="G661" s="162"/>
      <c r="H661" s="113" t="s">
        <v>204</v>
      </c>
      <c r="I661" s="123">
        <f>I660-I659</f>
        <v>816</v>
      </c>
    </row>
    <row r="662" spans="2:9" ht="18.75">
      <c r="B662" s="129" t="s">
        <v>175</v>
      </c>
      <c r="C662" s="100"/>
      <c r="D662" s="133">
        <v>51</v>
      </c>
      <c r="E662" s="102"/>
      <c r="F662" s="102"/>
      <c r="G662" s="162"/>
      <c r="H662" s="162"/>
      <c r="I662" s="162"/>
    </row>
    <row r="663" spans="2:9" ht="18.75">
      <c r="B663" s="129" t="s">
        <v>176</v>
      </c>
      <c r="C663" s="100"/>
      <c r="D663" s="133">
        <v>51</v>
      </c>
      <c r="E663" s="102"/>
      <c r="F663" s="102"/>
      <c r="G663" s="162"/>
      <c r="H663" s="162"/>
      <c r="I663" s="119" t="s">
        <v>230</v>
      </c>
    </row>
    <row r="664" spans="2:9" ht="18.75">
      <c r="B664" s="130" t="s">
        <v>152</v>
      </c>
      <c r="C664" s="100"/>
      <c r="D664" s="133">
        <v>51</v>
      </c>
      <c r="E664" s="102"/>
      <c r="F664" s="102"/>
      <c r="G664" s="162"/>
      <c r="H664" s="162"/>
      <c r="I664" s="162"/>
    </row>
    <row r="665" spans="2:9" ht="18.75">
      <c r="B665" s="130" t="s">
        <v>151</v>
      </c>
      <c r="C665" s="100"/>
      <c r="D665" s="134">
        <v>51</v>
      </c>
      <c r="E665" s="102"/>
      <c r="F665" s="102"/>
      <c r="G665" s="162"/>
      <c r="H665" s="162"/>
      <c r="I665" s="162"/>
    </row>
    <row r="666" spans="2:9" ht="18.75">
      <c r="B666" s="129" t="s">
        <v>177</v>
      </c>
      <c r="C666" s="100"/>
      <c r="D666" s="135">
        <v>34</v>
      </c>
      <c r="E666" s="102"/>
      <c r="F666" s="102"/>
      <c r="G666" s="162"/>
      <c r="H666" s="162"/>
      <c r="I666" s="162"/>
    </row>
    <row r="667" spans="2:9">
      <c r="B667" s="114"/>
    </row>
    <row r="668" spans="2:9">
      <c r="B668" s="114"/>
    </row>
    <row r="669" spans="2:9">
      <c r="B669" s="114"/>
    </row>
    <row r="670" spans="2:9">
      <c r="B670" s="114"/>
    </row>
    <row r="671" spans="2:9">
      <c r="B671" s="114"/>
    </row>
    <row r="672" spans="2:9">
      <c r="B672" s="114"/>
    </row>
    <row r="673" spans="1:9">
      <c r="B673" s="114"/>
    </row>
    <row r="674" spans="1:9">
      <c r="B674" s="114"/>
    </row>
    <row r="675" spans="1:9">
      <c r="B675" s="114"/>
    </row>
    <row r="676" spans="1:9">
      <c r="B676" s="114"/>
    </row>
    <row r="677" spans="1:9">
      <c r="B677" s="114"/>
    </row>
    <row r="678" spans="1:9">
      <c r="B678" s="114"/>
    </row>
    <row r="679" spans="1:9">
      <c r="B679" s="114"/>
    </row>
    <row r="680" spans="1:9">
      <c r="B680" s="114"/>
    </row>
    <row r="681" spans="1:9">
      <c r="B681" s="114"/>
    </row>
    <row r="682" spans="1:9">
      <c r="B682" s="114"/>
    </row>
    <row r="683" spans="1:9">
      <c r="A683" s="176">
        <f>1+A643</f>
        <v>18</v>
      </c>
      <c r="B683" s="109" t="s">
        <v>262</v>
      </c>
      <c r="C683" s="95" t="s">
        <v>197</v>
      </c>
      <c r="D683" s="95" t="s">
        <v>198</v>
      </c>
      <c r="E683" s="117"/>
      <c r="F683" s="117" t="s">
        <v>245</v>
      </c>
      <c r="G683" s="168"/>
      <c r="H683" s="168"/>
      <c r="I683" s="168"/>
    </row>
    <row r="684" spans="1:9" ht="67.5">
      <c r="B684" s="110" t="s">
        <v>199</v>
      </c>
      <c r="C684" s="16" t="s">
        <v>59</v>
      </c>
      <c r="D684" s="16" t="s">
        <v>60</v>
      </c>
      <c r="E684" s="116" t="s">
        <v>228</v>
      </c>
      <c r="F684" s="116" t="s">
        <v>225</v>
      </c>
      <c r="G684" s="104"/>
      <c r="H684" s="104"/>
      <c r="I684" s="104"/>
    </row>
    <row r="685" spans="1:9" ht="18.75">
      <c r="B685" s="129" t="s">
        <v>25</v>
      </c>
      <c r="C685" s="100"/>
      <c r="D685" s="131">
        <v>34</v>
      </c>
      <c r="E685" s="102"/>
      <c r="F685" s="102"/>
      <c r="G685" s="168"/>
      <c r="H685" s="227" t="s">
        <v>226</v>
      </c>
      <c r="I685" s="227"/>
    </row>
    <row r="686" spans="1:9" ht="18.75">
      <c r="B686" s="129" t="s">
        <v>24</v>
      </c>
      <c r="C686" s="100"/>
      <c r="D686" s="132">
        <v>51</v>
      </c>
      <c r="E686" s="102"/>
      <c r="F686" s="102"/>
      <c r="G686" s="168"/>
      <c r="H686" s="112" t="s">
        <v>201</v>
      </c>
      <c r="I686" s="169">
        <f>SUM(F685:F706)</f>
        <v>4</v>
      </c>
    </row>
    <row r="687" spans="1:9" ht="18.75">
      <c r="B687" s="129" t="s">
        <v>11</v>
      </c>
      <c r="C687" s="100"/>
      <c r="D687" s="131">
        <v>34</v>
      </c>
      <c r="E687" s="102"/>
      <c r="F687" s="102"/>
      <c r="G687" s="168"/>
      <c r="H687" s="113" t="s">
        <v>202</v>
      </c>
      <c r="I687" s="168">
        <f>SUMPRODUCT(D685:D706,F685:F706)</f>
        <v>153</v>
      </c>
    </row>
    <row r="688" spans="1:9" ht="18.75">
      <c r="B688" s="129" t="s">
        <v>160</v>
      </c>
      <c r="C688" s="100"/>
      <c r="D688" s="132">
        <v>102</v>
      </c>
      <c r="E688" s="102"/>
      <c r="F688" s="102"/>
      <c r="G688" s="168"/>
      <c r="H688" s="113" t="s">
        <v>203</v>
      </c>
      <c r="I688" s="168">
        <f>SUM(D685:D706)</f>
        <v>935</v>
      </c>
    </row>
    <row r="689" spans="2:9" ht="18.75">
      <c r="B689" s="129" t="s">
        <v>14</v>
      </c>
      <c r="C689" s="100"/>
      <c r="D689" s="131">
        <v>34</v>
      </c>
      <c r="E689" s="102"/>
      <c r="F689" s="102"/>
      <c r="G689" s="168"/>
      <c r="H689" s="113" t="s">
        <v>204</v>
      </c>
      <c r="I689" s="168">
        <f>I688-I687</f>
        <v>782</v>
      </c>
    </row>
    <row r="690" spans="2:9" ht="18.75">
      <c r="B690" s="129" t="s">
        <v>9</v>
      </c>
      <c r="C690" s="100"/>
      <c r="D690" s="132">
        <v>34</v>
      </c>
      <c r="E690" s="102">
        <v>1</v>
      </c>
      <c r="F690" s="102">
        <v>1</v>
      </c>
      <c r="G690" s="168"/>
      <c r="H690" s="168"/>
      <c r="I690" s="168"/>
    </row>
    <row r="691" spans="2:9" ht="18.75">
      <c r="B691" s="129" t="s">
        <v>13</v>
      </c>
      <c r="C691" s="100"/>
      <c r="D691" s="131">
        <v>34</v>
      </c>
      <c r="E691" s="102"/>
      <c r="F691" s="102"/>
      <c r="G691" s="168"/>
      <c r="H691" s="168"/>
      <c r="I691" s="119" t="s">
        <v>244</v>
      </c>
    </row>
    <row r="692" spans="2:9" ht="18.75">
      <c r="B692" s="129" t="s">
        <v>158</v>
      </c>
      <c r="C692" s="100"/>
      <c r="D692" s="132">
        <v>34</v>
      </c>
      <c r="E692" s="102">
        <v>1</v>
      </c>
      <c r="F692" s="102">
        <v>1</v>
      </c>
      <c r="G692" s="168"/>
      <c r="H692" s="168"/>
      <c r="I692" s="168"/>
    </row>
    <row r="693" spans="2:9" ht="18.75">
      <c r="B693" s="129" t="s">
        <v>153</v>
      </c>
      <c r="C693" s="100"/>
      <c r="D693" s="131">
        <v>34</v>
      </c>
      <c r="E693" s="102"/>
      <c r="F693" s="102"/>
      <c r="G693" s="168"/>
      <c r="H693" s="168"/>
      <c r="I693" s="168"/>
    </row>
    <row r="694" spans="2:9" ht="18.75">
      <c r="B694" s="129" t="s">
        <v>12</v>
      </c>
      <c r="C694" s="100"/>
      <c r="D694" s="131">
        <v>34</v>
      </c>
      <c r="E694" s="102"/>
      <c r="F694" s="102"/>
      <c r="G694" s="168"/>
      <c r="H694" s="168"/>
      <c r="I694" s="168"/>
    </row>
    <row r="695" spans="2:9" ht="18.75">
      <c r="B695" s="129" t="s">
        <v>150</v>
      </c>
      <c r="C695" s="100"/>
      <c r="D695" s="131">
        <v>34</v>
      </c>
      <c r="E695" s="102"/>
      <c r="F695" s="102"/>
      <c r="G695" s="168"/>
      <c r="H695" s="168"/>
      <c r="I695" s="168"/>
    </row>
    <row r="696" spans="2:9" ht="18.75">
      <c r="B696" s="129" t="s">
        <v>17</v>
      </c>
      <c r="C696" s="100"/>
      <c r="D696" s="132">
        <v>51</v>
      </c>
      <c r="E696" s="102">
        <v>1</v>
      </c>
      <c r="F696" s="102">
        <v>1</v>
      </c>
      <c r="G696" s="168"/>
      <c r="H696" s="168"/>
      <c r="I696" s="168"/>
    </row>
    <row r="697" spans="2:9" ht="18.75">
      <c r="B697" s="129" t="s">
        <v>168</v>
      </c>
      <c r="C697" s="100"/>
      <c r="D697" s="131">
        <v>34</v>
      </c>
      <c r="E697" s="102"/>
      <c r="F697" s="102"/>
      <c r="G697" s="168"/>
      <c r="H697" s="227" t="s">
        <v>227</v>
      </c>
      <c r="I697" s="227"/>
    </row>
    <row r="698" spans="2:9" ht="18.75">
      <c r="B698" s="129" t="s">
        <v>16</v>
      </c>
      <c r="C698" s="100"/>
      <c r="D698" s="131">
        <v>34</v>
      </c>
      <c r="E698" s="102"/>
      <c r="F698" s="102"/>
      <c r="G698" s="168"/>
      <c r="H698" s="112" t="s">
        <v>201</v>
      </c>
      <c r="I698" s="169">
        <f>SUM(E685:E706)</f>
        <v>4</v>
      </c>
    </row>
    <row r="699" spans="2:9" ht="18.75">
      <c r="B699" s="129" t="s">
        <v>18</v>
      </c>
      <c r="C699" s="100"/>
      <c r="D699" s="131">
        <v>51</v>
      </c>
      <c r="E699" s="102"/>
      <c r="F699" s="102"/>
      <c r="G699" s="168"/>
      <c r="H699" s="113" t="s">
        <v>202</v>
      </c>
      <c r="I699" s="168">
        <f>SUMPRODUCT(D685:D706,E685:E706)</f>
        <v>153</v>
      </c>
    </row>
    <row r="700" spans="2:9" ht="18.75">
      <c r="B700" s="129" t="s">
        <v>173</v>
      </c>
      <c r="C700" s="100"/>
      <c r="D700" s="132">
        <v>34</v>
      </c>
      <c r="E700" s="102">
        <v>1</v>
      </c>
      <c r="F700" s="102">
        <v>1</v>
      </c>
      <c r="G700" s="168"/>
      <c r="H700" s="113" t="s">
        <v>203</v>
      </c>
      <c r="I700" s="123">
        <f>SUM(D685:D706)</f>
        <v>935</v>
      </c>
    </row>
    <row r="701" spans="2:9" ht="18.75">
      <c r="B701" s="129" t="s">
        <v>174</v>
      </c>
      <c r="C701" s="100"/>
      <c r="D701" s="133">
        <v>34</v>
      </c>
      <c r="E701" s="102"/>
      <c r="F701" s="102"/>
      <c r="G701" s="168"/>
      <c r="H701" s="113" t="s">
        <v>204</v>
      </c>
      <c r="I701" s="123">
        <f>I700-I699</f>
        <v>782</v>
      </c>
    </row>
    <row r="702" spans="2:9" ht="18.75">
      <c r="B702" s="129" t="s">
        <v>175</v>
      </c>
      <c r="C702" s="100"/>
      <c r="D702" s="133">
        <v>51</v>
      </c>
      <c r="E702" s="102"/>
      <c r="F702" s="102"/>
      <c r="G702" s="168"/>
      <c r="H702" s="168"/>
      <c r="I702" s="168"/>
    </row>
    <row r="703" spans="2:9" ht="18.75">
      <c r="B703" s="129" t="s">
        <v>176</v>
      </c>
      <c r="C703" s="100"/>
      <c r="D703" s="133">
        <v>51</v>
      </c>
      <c r="E703" s="102"/>
      <c r="F703" s="102"/>
      <c r="G703" s="168"/>
      <c r="H703" s="168"/>
      <c r="I703" s="119" t="s">
        <v>230</v>
      </c>
    </row>
    <row r="704" spans="2:9" ht="18.75">
      <c r="B704" s="130" t="s">
        <v>152</v>
      </c>
      <c r="C704" s="100"/>
      <c r="D704" s="133">
        <v>51</v>
      </c>
      <c r="E704" s="102"/>
      <c r="F704" s="102"/>
      <c r="G704" s="168"/>
      <c r="H704" s="168"/>
      <c r="I704" s="168"/>
    </row>
    <row r="705" spans="2:9" ht="18.75">
      <c r="B705" s="130" t="s">
        <v>151</v>
      </c>
      <c r="C705" s="100"/>
      <c r="D705" s="134">
        <v>51</v>
      </c>
      <c r="E705" s="102"/>
      <c r="F705" s="102"/>
      <c r="G705" s="168"/>
      <c r="H705" s="168"/>
      <c r="I705" s="168"/>
    </row>
    <row r="706" spans="2:9" ht="18.75">
      <c r="B706" s="129" t="s">
        <v>177</v>
      </c>
      <c r="C706" s="100"/>
      <c r="D706" s="135">
        <v>34</v>
      </c>
      <c r="E706" s="102"/>
      <c r="F706" s="102"/>
      <c r="G706" s="168"/>
      <c r="H706" s="168"/>
      <c r="I706" s="168"/>
    </row>
    <row r="707" spans="2:9">
      <c r="B707" s="114"/>
    </row>
    <row r="708" spans="2:9">
      <c r="B708" s="114"/>
    </row>
    <row r="709" spans="2:9">
      <c r="B709" s="114"/>
    </row>
    <row r="710" spans="2:9">
      <c r="B710" s="114"/>
    </row>
    <row r="711" spans="2:9">
      <c r="B711" s="114"/>
    </row>
    <row r="712" spans="2:9">
      <c r="B712" s="114"/>
    </row>
    <row r="713" spans="2:9">
      <c r="B713" s="114"/>
    </row>
    <row r="714" spans="2:9">
      <c r="B714" s="114"/>
    </row>
    <row r="715" spans="2:9">
      <c r="B715" s="114"/>
    </row>
    <row r="716" spans="2:9">
      <c r="B716" s="114"/>
    </row>
    <row r="717" spans="2:9">
      <c r="B717" s="114"/>
    </row>
    <row r="718" spans="2:9">
      <c r="B718" s="114"/>
    </row>
    <row r="719" spans="2:9">
      <c r="B719" s="114"/>
    </row>
    <row r="720" spans="2:9">
      <c r="B720" s="114"/>
    </row>
    <row r="721" spans="1:9">
      <c r="B721" s="114"/>
    </row>
    <row r="722" spans="1:9">
      <c r="B722" s="114"/>
    </row>
    <row r="723" spans="1:9">
      <c r="A723" s="185">
        <f>1+A683</f>
        <v>19</v>
      </c>
      <c r="B723" s="109" t="s">
        <v>263</v>
      </c>
      <c r="C723" s="95" t="s">
        <v>197</v>
      </c>
      <c r="D723" s="95" t="s">
        <v>198</v>
      </c>
      <c r="E723" s="117"/>
      <c r="F723" s="117" t="s">
        <v>245</v>
      </c>
      <c r="G723" s="170"/>
      <c r="H723" s="170"/>
      <c r="I723" s="170"/>
    </row>
    <row r="724" spans="1:9" ht="67.5">
      <c r="B724" s="110" t="s">
        <v>199</v>
      </c>
      <c r="C724" s="16" t="s">
        <v>59</v>
      </c>
      <c r="D724" s="16" t="s">
        <v>60</v>
      </c>
      <c r="E724" s="116" t="s">
        <v>228</v>
      </c>
      <c r="F724" s="116" t="s">
        <v>225</v>
      </c>
      <c r="G724" s="104"/>
      <c r="H724" s="104"/>
      <c r="I724" s="104"/>
    </row>
    <row r="725" spans="1:9" ht="18.75">
      <c r="B725" s="129" t="s">
        <v>25</v>
      </c>
      <c r="C725" s="100"/>
      <c r="D725" s="131">
        <v>34</v>
      </c>
      <c r="E725" s="102"/>
      <c r="F725" s="102"/>
      <c r="G725" s="170"/>
      <c r="H725" s="227" t="s">
        <v>226</v>
      </c>
      <c r="I725" s="227"/>
    </row>
    <row r="726" spans="1:9" ht="18.75">
      <c r="B726" s="129" t="s">
        <v>24</v>
      </c>
      <c r="C726" s="100"/>
      <c r="D726" s="132">
        <v>51</v>
      </c>
      <c r="E726" s="102"/>
      <c r="F726" s="102"/>
      <c r="G726" s="170"/>
      <c r="H726" s="112" t="s">
        <v>201</v>
      </c>
      <c r="I726" s="171">
        <f>SUM(F725:F746)</f>
        <v>4</v>
      </c>
    </row>
    <row r="727" spans="1:9" ht="18.75">
      <c r="B727" s="129" t="s">
        <v>11</v>
      </c>
      <c r="C727" s="100"/>
      <c r="D727" s="131">
        <v>34</v>
      </c>
      <c r="E727" s="102"/>
      <c r="F727" s="102"/>
      <c r="G727" s="170"/>
      <c r="H727" s="113" t="s">
        <v>202</v>
      </c>
      <c r="I727" s="170">
        <f>SUMPRODUCT(D725:D746,F725:F746)</f>
        <v>153</v>
      </c>
    </row>
    <row r="728" spans="1:9" ht="18.75">
      <c r="B728" s="129" t="s">
        <v>160</v>
      </c>
      <c r="C728" s="100"/>
      <c r="D728" s="132">
        <v>102</v>
      </c>
      <c r="E728" s="102"/>
      <c r="F728" s="102"/>
      <c r="G728" s="170"/>
      <c r="H728" s="113" t="s">
        <v>203</v>
      </c>
      <c r="I728" s="170">
        <f>SUM(D725:D746)</f>
        <v>935</v>
      </c>
    </row>
    <row r="729" spans="1:9" ht="18.75">
      <c r="B729" s="129" t="s">
        <v>14</v>
      </c>
      <c r="C729" s="100"/>
      <c r="D729" s="131">
        <v>34</v>
      </c>
      <c r="E729" s="102"/>
      <c r="F729" s="102"/>
      <c r="G729" s="170"/>
      <c r="H729" s="113" t="s">
        <v>204</v>
      </c>
      <c r="I729" s="170">
        <f>I728-I727</f>
        <v>782</v>
      </c>
    </row>
    <row r="730" spans="1:9" ht="18.75">
      <c r="B730" s="129" t="s">
        <v>9</v>
      </c>
      <c r="C730" s="100"/>
      <c r="D730" s="132">
        <v>34</v>
      </c>
      <c r="E730" s="102">
        <v>1</v>
      </c>
      <c r="F730" s="102">
        <v>1</v>
      </c>
      <c r="G730" s="170"/>
      <c r="H730" s="170"/>
      <c r="I730" s="170"/>
    </row>
    <row r="731" spans="1:9" ht="18.75">
      <c r="B731" s="129" t="s">
        <v>13</v>
      </c>
      <c r="C731" s="100"/>
      <c r="D731" s="131">
        <v>34</v>
      </c>
      <c r="E731" s="102"/>
      <c r="F731" s="102"/>
      <c r="G731" s="170"/>
      <c r="H731" s="170"/>
      <c r="I731" s="119" t="s">
        <v>244</v>
      </c>
    </row>
    <row r="732" spans="1:9" ht="18.75">
      <c r="B732" s="129" t="s">
        <v>158</v>
      </c>
      <c r="C732" s="100"/>
      <c r="D732" s="132">
        <v>34</v>
      </c>
      <c r="E732" s="102">
        <v>1</v>
      </c>
      <c r="F732" s="102">
        <v>1</v>
      </c>
      <c r="G732" s="170"/>
      <c r="H732" s="170"/>
      <c r="I732" s="170"/>
    </row>
    <row r="733" spans="1:9" ht="18.75">
      <c r="B733" s="129" t="s">
        <v>153</v>
      </c>
      <c r="C733" s="100"/>
      <c r="D733" s="131">
        <v>34</v>
      </c>
      <c r="E733" s="102"/>
      <c r="F733" s="102"/>
      <c r="G733" s="170"/>
      <c r="H733" s="170"/>
      <c r="I733" s="170"/>
    </row>
    <row r="734" spans="1:9" ht="18.75">
      <c r="B734" s="129" t="s">
        <v>12</v>
      </c>
      <c r="C734" s="100"/>
      <c r="D734" s="131">
        <v>34</v>
      </c>
      <c r="E734" s="102"/>
      <c r="F734" s="102"/>
      <c r="G734" s="170"/>
      <c r="H734" s="170"/>
      <c r="I734" s="170"/>
    </row>
    <row r="735" spans="1:9" ht="18.75">
      <c r="B735" s="129" t="s">
        <v>150</v>
      </c>
      <c r="C735" s="100"/>
      <c r="D735" s="131">
        <v>34</v>
      </c>
      <c r="E735" s="102"/>
      <c r="F735" s="102"/>
      <c r="G735" s="170"/>
      <c r="H735" s="170"/>
      <c r="I735" s="170"/>
    </row>
    <row r="736" spans="1:9" ht="18.75">
      <c r="B736" s="129" t="s">
        <v>17</v>
      </c>
      <c r="C736" s="100"/>
      <c r="D736" s="132">
        <v>51</v>
      </c>
      <c r="E736" s="102">
        <v>1</v>
      </c>
      <c r="F736" s="102">
        <v>1</v>
      </c>
      <c r="G736" s="170"/>
      <c r="H736" s="170"/>
      <c r="I736" s="170"/>
    </row>
    <row r="737" spans="2:9" ht="18.75">
      <c r="B737" s="129" t="s">
        <v>168</v>
      </c>
      <c r="C737" s="100"/>
      <c r="D737" s="131">
        <v>34</v>
      </c>
      <c r="E737" s="102"/>
      <c r="F737" s="102"/>
      <c r="G737" s="170"/>
      <c r="H737" s="227" t="s">
        <v>227</v>
      </c>
      <c r="I737" s="227"/>
    </row>
    <row r="738" spans="2:9" ht="18.75">
      <c r="B738" s="129" t="s">
        <v>16</v>
      </c>
      <c r="C738" s="100"/>
      <c r="D738" s="131">
        <v>34</v>
      </c>
      <c r="E738" s="102"/>
      <c r="F738" s="102"/>
      <c r="G738" s="170"/>
      <c r="H738" s="112" t="s">
        <v>201</v>
      </c>
      <c r="I738" s="171">
        <f>SUM(E725:E746)</f>
        <v>4</v>
      </c>
    </row>
    <row r="739" spans="2:9" ht="18.75">
      <c r="B739" s="129" t="s">
        <v>18</v>
      </c>
      <c r="C739" s="100"/>
      <c r="D739" s="131">
        <v>51</v>
      </c>
      <c r="E739" s="102"/>
      <c r="F739" s="102"/>
      <c r="G739" s="170"/>
      <c r="H739" s="113" t="s">
        <v>202</v>
      </c>
      <c r="I739" s="170">
        <f>SUMPRODUCT(D725:D746,E725:E746)</f>
        <v>153</v>
      </c>
    </row>
    <row r="740" spans="2:9" ht="18.75">
      <c r="B740" s="129" t="s">
        <v>173</v>
      </c>
      <c r="C740" s="100"/>
      <c r="D740" s="132">
        <v>34</v>
      </c>
      <c r="E740" s="102">
        <v>1</v>
      </c>
      <c r="F740" s="102">
        <v>1</v>
      </c>
      <c r="G740" s="170"/>
      <c r="H740" s="113" t="s">
        <v>203</v>
      </c>
      <c r="I740" s="123">
        <f>SUM(D725:D746)</f>
        <v>935</v>
      </c>
    </row>
    <row r="741" spans="2:9" ht="18.75">
      <c r="B741" s="129" t="s">
        <v>174</v>
      </c>
      <c r="C741" s="100"/>
      <c r="D741" s="133">
        <v>34</v>
      </c>
      <c r="E741" s="102"/>
      <c r="F741" s="102"/>
      <c r="G741" s="170"/>
      <c r="H741" s="113" t="s">
        <v>204</v>
      </c>
      <c r="I741" s="123">
        <f>I740-I739</f>
        <v>782</v>
      </c>
    </row>
    <row r="742" spans="2:9" ht="18.75">
      <c r="B742" s="129" t="s">
        <v>175</v>
      </c>
      <c r="C742" s="100"/>
      <c r="D742" s="133">
        <v>51</v>
      </c>
      <c r="E742" s="102"/>
      <c r="F742" s="102"/>
      <c r="G742" s="170"/>
      <c r="H742" s="170"/>
      <c r="I742" s="170"/>
    </row>
    <row r="743" spans="2:9" ht="18.75">
      <c r="B743" s="129" t="s">
        <v>176</v>
      </c>
      <c r="C743" s="100"/>
      <c r="D743" s="133">
        <v>51</v>
      </c>
      <c r="E743" s="102"/>
      <c r="F743" s="102"/>
      <c r="G743" s="170"/>
      <c r="H743" s="170"/>
      <c r="I743" s="119" t="s">
        <v>230</v>
      </c>
    </row>
    <row r="744" spans="2:9" ht="18.75">
      <c r="B744" s="130" t="s">
        <v>152</v>
      </c>
      <c r="C744" s="100"/>
      <c r="D744" s="133">
        <v>51</v>
      </c>
      <c r="E744" s="102"/>
      <c r="F744" s="102"/>
      <c r="G744" s="170"/>
      <c r="H744" s="170"/>
      <c r="I744" s="170"/>
    </row>
    <row r="745" spans="2:9" ht="18.75">
      <c r="B745" s="130" t="s">
        <v>151</v>
      </c>
      <c r="C745" s="100"/>
      <c r="D745" s="134">
        <v>51</v>
      </c>
      <c r="E745" s="102"/>
      <c r="F745" s="102"/>
      <c r="G745" s="170"/>
      <c r="H745" s="170"/>
      <c r="I745" s="170"/>
    </row>
    <row r="746" spans="2:9" ht="18.75">
      <c r="B746" s="129" t="s">
        <v>177</v>
      </c>
      <c r="C746" s="100"/>
      <c r="D746" s="135">
        <v>34</v>
      </c>
      <c r="E746" s="102"/>
      <c r="F746" s="102"/>
      <c r="G746" s="170"/>
      <c r="H746" s="170"/>
      <c r="I746" s="170"/>
    </row>
    <row r="747" spans="2:9">
      <c r="B747" s="114"/>
    </row>
    <row r="748" spans="2:9">
      <c r="B748" s="114"/>
    </row>
    <row r="749" spans="2:9">
      <c r="B749" s="114"/>
    </row>
    <row r="750" spans="2:9">
      <c r="B750" s="114"/>
    </row>
    <row r="751" spans="2:9">
      <c r="B751" s="114"/>
    </row>
    <row r="752" spans="2:9">
      <c r="B752" s="114"/>
    </row>
    <row r="753" spans="1:9">
      <c r="B753" s="114"/>
    </row>
    <row r="754" spans="1:9">
      <c r="B754" s="114"/>
    </row>
    <row r="755" spans="1:9">
      <c r="B755" s="114"/>
    </row>
    <row r="756" spans="1:9">
      <c r="B756" s="114"/>
    </row>
    <row r="757" spans="1:9">
      <c r="B757" s="114"/>
    </row>
    <row r="758" spans="1:9">
      <c r="B758" s="114"/>
    </row>
    <row r="759" spans="1:9">
      <c r="B759" s="114"/>
    </row>
    <row r="760" spans="1:9">
      <c r="B760" s="114"/>
    </row>
    <row r="761" spans="1:9">
      <c r="B761" s="114"/>
    </row>
    <row r="762" spans="1:9">
      <c r="B762" s="114"/>
    </row>
    <row r="763" spans="1:9">
      <c r="A763" s="185">
        <f>1+A723</f>
        <v>20</v>
      </c>
      <c r="B763" s="109" t="s">
        <v>264</v>
      </c>
      <c r="C763" s="95" t="s">
        <v>197</v>
      </c>
      <c r="D763" s="95" t="s">
        <v>198</v>
      </c>
      <c r="E763" s="117"/>
      <c r="F763" s="117" t="s">
        <v>245</v>
      </c>
      <c r="G763" s="172"/>
      <c r="H763" s="172"/>
      <c r="I763" s="172"/>
    </row>
    <row r="764" spans="1:9" ht="67.5">
      <c r="B764" s="110" t="s">
        <v>199</v>
      </c>
      <c r="C764" s="16" t="s">
        <v>59</v>
      </c>
      <c r="D764" s="16" t="s">
        <v>60</v>
      </c>
      <c r="E764" s="116" t="s">
        <v>228</v>
      </c>
      <c r="F764" s="116" t="s">
        <v>225</v>
      </c>
      <c r="G764" s="104"/>
      <c r="H764" s="104"/>
      <c r="I764" s="104"/>
    </row>
    <row r="765" spans="1:9" ht="18.75">
      <c r="B765" s="129" t="s">
        <v>25</v>
      </c>
      <c r="C765" s="100"/>
      <c r="D765" s="131">
        <v>34</v>
      </c>
      <c r="E765" s="102"/>
      <c r="F765" s="102"/>
      <c r="G765" s="172"/>
      <c r="H765" s="227" t="s">
        <v>226</v>
      </c>
      <c r="I765" s="227"/>
    </row>
    <row r="766" spans="1:9" ht="18.75">
      <c r="B766" s="129" t="s">
        <v>24</v>
      </c>
      <c r="C766" s="100"/>
      <c r="D766" s="132">
        <v>51</v>
      </c>
      <c r="E766" s="102">
        <v>1</v>
      </c>
      <c r="F766" s="102">
        <v>1</v>
      </c>
      <c r="G766" s="172"/>
      <c r="H766" s="112" t="s">
        <v>201</v>
      </c>
      <c r="I766" s="173">
        <f>SUM(F765:F786)</f>
        <v>5</v>
      </c>
    </row>
    <row r="767" spans="1:9" ht="18.75">
      <c r="B767" s="129" t="s">
        <v>11</v>
      </c>
      <c r="C767" s="100"/>
      <c r="D767" s="131">
        <v>34</v>
      </c>
      <c r="E767" s="102"/>
      <c r="F767" s="102"/>
      <c r="G767" s="172"/>
      <c r="H767" s="113" t="s">
        <v>202</v>
      </c>
      <c r="I767" s="172">
        <f>SUMPRODUCT(D765:D786,F765:F786)</f>
        <v>204</v>
      </c>
    </row>
    <row r="768" spans="1:9" ht="18.75">
      <c r="B768" s="129" t="s">
        <v>160</v>
      </c>
      <c r="C768" s="100"/>
      <c r="D768" s="132">
        <v>102</v>
      </c>
      <c r="E768" s="102"/>
      <c r="F768" s="102"/>
      <c r="G768" s="172"/>
      <c r="H768" s="113" t="s">
        <v>203</v>
      </c>
      <c r="I768" s="172">
        <f>SUM(D765:D786)</f>
        <v>935</v>
      </c>
    </row>
    <row r="769" spans="2:9" ht="18.75">
      <c r="B769" s="129" t="s">
        <v>14</v>
      </c>
      <c r="C769" s="100"/>
      <c r="D769" s="131">
        <v>34</v>
      </c>
      <c r="E769" s="102"/>
      <c r="F769" s="102"/>
      <c r="G769" s="172"/>
      <c r="H769" s="113" t="s">
        <v>204</v>
      </c>
      <c r="I769" s="172">
        <f>I768-I767</f>
        <v>731</v>
      </c>
    </row>
    <row r="770" spans="2:9" ht="18.75">
      <c r="B770" s="129" t="s">
        <v>9</v>
      </c>
      <c r="C770" s="100"/>
      <c r="D770" s="132">
        <v>34</v>
      </c>
      <c r="E770" s="102">
        <v>1</v>
      </c>
      <c r="F770" s="102">
        <v>1</v>
      </c>
      <c r="G770" s="172"/>
      <c r="H770" s="172"/>
      <c r="I770" s="172"/>
    </row>
    <row r="771" spans="2:9" ht="18.75">
      <c r="B771" s="129" t="s">
        <v>13</v>
      </c>
      <c r="C771" s="100"/>
      <c r="D771" s="131">
        <v>34</v>
      </c>
      <c r="E771" s="102"/>
      <c r="F771" s="102"/>
      <c r="G771" s="172"/>
      <c r="H771" s="172"/>
      <c r="I771" s="119" t="s">
        <v>244</v>
      </c>
    </row>
    <row r="772" spans="2:9" ht="18.75">
      <c r="B772" s="129" t="s">
        <v>158</v>
      </c>
      <c r="C772" s="100"/>
      <c r="D772" s="132">
        <v>34</v>
      </c>
      <c r="E772" s="102">
        <v>1</v>
      </c>
      <c r="F772" s="102">
        <v>1</v>
      </c>
      <c r="G772" s="172"/>
      <c r="H772" s="172"/>
      <c r="I772" s="172"/>
    </row>
    <row r="773" spans="2:9" ht="18.75">
      <c r="B773" s="129" t="s">
        <v>153</v>
      </c>
      <c r="C773" s="100"/>
      <c r="D773" s="131">
        <v>34</v>
      </c>
      <c r="E773" s="102"/>
      <c r="F773" s="102"/>
      <c r="G773" s="172"/>
      <c r="H773" s="172"/>
      <c r="I773" s="172"/>
    </row>
    <row r="774" spans="2:9" ht="18.75">
      <c r="B774" s="129" t="s">
        <v>12</v>
      </c>
      <c r="C774" s="100"/>
      <c r="D774" s="131">
        <v>34</v>
      </c>
      <c r="E774" s="102"/>
      <c r="F774" s="102"/>
      <c r="G774" s="172"/>
      <c r="H774" s="172"/>
      <c r="I774" s="172"/>
    </row>
    <row r="775" spans="2:9" ht="18.75">
      <c r="B775" s="129" t="s">
        <v>150</v>
      </c>
      <c r="C775" s="100"/>
      <c r="D775" s="131">
        <v>34</v>
      </c>
      <c r="E775" s="102"/>
      <c r="F775" s="102"/>
      <c r="G775" s="172"/>
      <c r="H775" s="172"/>
      <c r="I775" s="172"/>
    </row>
    <row r="776" spans="2:9" ht="18.75">
      <c r="B776" s="129" t="s">
        <v>17</v>
      </c>
      <c r="C776" s="100"/>
      <c r="D776" s="132">
        <v>51</v>
      </c>
      <c r="E776" s="102">
        <v>1</v>
      </c>
      <c r="F776" s="102">
        <v>1</v>
      </c>
      <c r="G776" s="172"/>
      <c r="H776" s="172"/>
      <c r="I776" s="172"/>
    </row>
    <row r="777" spans="2:9" ht="18.75">
      <c r="B777" s="129" t="s">
        <v>168</v>
      </c>
      <c r="C777" s="100"/>
      <c r="D777" s="131">
        <v>34</v>
      </c>
      <c r="E777" s="102"/>
      <c r="F777" s="102"/>
      <c r="G777" s="172"/>
      <c r="H777" s="227" t="s">
        <v>227</v>
      </c>
      <c r="I777" s="227"/>
    </row>
    <row r="778" spans="2:9" ht="18.75">
      <c r="B778" s="129" t="s">
        <v>16</v>
      </c>
      <c r="C778" s="100"/>
      <c r="D778" s="131">
        <v>34</v>
      </c>
      <c r="E778" s="102"/>
      <c r="F778" s="102"/>
      <c r="G778" s="172"/>
      <c r="H778" s="112" t="s">
        <v>201</v>
      </c>
      <c r="I778" s="173">
        <f>SUM(E765:E786)</f>
        <v>5</v>
      </c>
    </row>
    <row r="779" spans="2:9" ht="18.75">
      <c r="B779" s="129" t="s">
        <v>18</v>
      </c>
      <c r="C779" s="100"/>
      <c r="D779" s="131">
        <v>51</v>
      </c>
      <c r="E779" s="102"/>
      <c r="F779" s="102"/>
      <c r="G779" s="172"/>
      <c r="H779" s="113" t="s">
        <v>202</v>
      </c>
      <c r="I779" s="172">
        <f>SUMPRODUCT(D765:D786,E765:E786)</f>
        <v>204</v>
      </c>
    </row>
    <row r="780" spans="2:9" ht="18.75">
      <c r="B780" s="129" t="s">
        <v>173</v>
      </c>
      <c r="C780" s="100"/>
      <c r="D780" s="132">
        <v>34</v>
      </c>
      <c r="E780" s="102">
        <v>1</v>
      </c>
      <c r="F780" s="102">
        <v>1</v>
      </c>
      <c r="G780" s="172"/>
      <c r="H780" s="113" t="s">
        <v>203</v>
      </c>
      <c r="I780" s="123">
        <f>SUM(D765:D786)</f>
        <v>935</v>
      </c>
    </row>
    <row r="781" spans="2:9" ht="18.75">
      <c r="B781" s="129" t="s">
        <v>174</v>
      </c>
      <c r="C781" s="100"/>
      <c r="D781" s="133">
        <v>34</v>
      </c>
      <c r="E781" s="102"/>
      <c r="F781" s="102"/>
      <c r="G781" s="172"/>
      <c r="H781" s="113" t="s">
        <v>204</v>
      </c>
      <c r="I781" s="123">
        <f>I780-I779</f>
        <v>731</v>
      </c>
    </row>
    <row r="782" spans="2:9" ht="18.75">
      <c r="B782" s="129" t="s">
        <v>175</v>
      </c>
      <c r="C782" s="100"/>
      <c r="D782" s="133">
        <v>51</v>
      </c>
      <c r="E782" s="102"/>
      <c r="F782" s="102"/>
      <c r="G782" s="172"/>
      <c r="H782" s="172"/>
      <c r="I782" s="172"/>
    </row>
    <row r="783" spans="2:9" ht="18.75">
      <c r="B783" s="129" t="s">
        <v>176</v>
      </c>
      <c r="C783" s="100"/>
      <c r="D783" s="133">
        <v>51</v>
      </c>
      <c r="E783" s="102"/>
      <c r="F783" s="102"/>
      <c r="G783" s="172"/>
      <c r="H783" s="172"/>
      <c r="I783" s="119" t="s">
        <v>230</v>
      </c>
    </row>
    <row r="784" spans="2:9" ht="18.75">
      <c r="B784" s="130" t="s">
        <v>152</v>
      </c>
      <c r="C784" s="100"/>
      <c r="D784" s="133">
        <v>51</v>
      </c>
      <c r="E784" s="102"/>
      <c r="F784" s="102"/>
      <c r="G784" s="172"/>
      <c r="H784" s="172"/>
      <c r="I784" s="172"/>
    </row>
    <row r="785" spans="2:9" ht="18.75">
      <c r="B785" s="130" t="s">
        <v>151</v>
      </c>
      <c r="C785" s="100"/>
      <c r="D785" s="134">
        <v>51</v>
      </c>
      <c r="E785" s="102"/>
      <c r="F785" s="102"/>
      <c r="G785" s="172"/>
      <c r="H785" s="172"/>
      <c r="I785" s="172"/>
    </row>
    <row r="786" spans="2:9" ht="18.75">
      <c r="B786" s="129" t="s">
        <v>177</v>
      </c>
      <c r="C786" s="100"/>
      <c r="D786" s="135">
        <v>34</v>
      </c>
      <c r="E786" s="102"/>
      <c r="F786" s="102"/>
      <c r="G786" s="172"/>
      <c r="H786" s="172"/>
      <c r="I786" s="172"/>
    </row>
    <row r="787" spans="2:9">
      <c r="B787" s="114"/>
    </row>
    <row r="788" spans="2:9">
      <c r="B788" s="114"/>
    </row>
    <row r="789" spans="2:9">
      <c r="B789" s="114"/>
    </row>
    <row r="790" spans="2:9">
      <c r="B790" s="114"/>
    </row>
    <row r="791" spans="2:9">
      <c r="B791" s="114"/>
    </row>
    <row r="792" spans="2:9">
      <c r="B792" s="114"/>
    </row>
    <row r="793" spans="2:9">
      <c r="B793" s="114"/>
    </row>
    <row r="794" spans="2:9">
      <c r="B794" s="114"/>
    </row>
    <row r="795" spans="2:9">
      <c r="B795" s="114"/>
    </row>
    <row r="796" spans="2:9">
      <c r="B796" s="114"/>
    </row>
    <row r="797" spans="2:9">
      <c r="B797" s="114"/>
    </row>
    <row r="798" spans="2:9">
      <c r="B798" s="114"/>
    </row>
    <row r="799" spans="2:9">
      <c r="B799" s="114"/>
    </row>
    <row r="800" spans="2:9">
      <c r="B800" s="114"/>
    </row>
    <row r="801" spans="1:9">
      <c r="B801" s="114"/>
    </row>
    <row r="802" spans="1:9">
      <c r="B802" s="114"/>
    </row>
    <row r="803" spans="1:9">
      <c r="A803" s="185">
        <f>1+A763</f>
        <v>21</v>
      </c>
      <c r="B803" s="109" t="s">
        <v>265</v>
      </c>
      <c r="C803" s="95" t="s">
        <v>197</v>
      </c>
      <c r="D803" s="95" t="s">
        <v>198</v>
      </c>
      <c r="E803" s="117"/>
      <c r="F803" s="117" t="s">
        <v>245</v>
      </c>
      <c r="G803" s="174"/>
      <c r="H803" s="174"/>
      <c r="I803" s="174"/>
    </row>
    <row r="804" spans="1:9" ht="67.5">
      <c r="A804" s="170"/>
      <c r="B804" s="110" t="s">
        <v>199</v>
      </c>
      <c r="C804" s="16" t="s">
        <v>59</v>
      </c>
      <c r="D804" s="16" t="s">
        <v>60</v>
      </c>
      <c r="E804" s="116" t="s">
        <v>228</v>
      </c>
      <c r="F804" s="116" t="s">
        <v>225</v>
      </c>
      <c r="G804" s="104"/>
      <c r="H804" s="104"/>
      <c r="I804" s="104"/>
    </row>
    <row r="805" spans="1:9" ht="18.75">
      <c r="A805" s="170"/>
      <c r="B805" s="129" t="s">
        <v>25</v>
      </c>
      <c r="C805" s="100"/>
      <c r="D805" s="131">
        <v>34</v>
      </c>
      <c r="E805" s="102"/>
      <c r="F805" s="102"/>
      <c r="G805" s="174"/>
      <c r="H805" s="227" t="s">
        <v>226</v>
      </c>
      <c r="I805" s="227"/>
    </row>
    <row r="806" spans="1:9" ht="18.75">
      <c r="A806" s="170"/>
      <c r="B806" s="129" t="s">
        <v>24</v>
      </c>
      <c r="C806" s="100"/>
      <c r="D806" s="132">
        <v>51</v>
      </c>
      <c r="E806" s="102">
        <v>1</v>
      </c>
      <c r="F806" s="102">
        <v>1</v>
      </c>
      <c r="G806" s="174"/>
      <c r="H806" s="112" t="s">
        <v>201</v>
      </c>
      <c r="I806" s="175">
        <f>SUM(F805:F826)</f>
        <v>3</v>
      </c>
    </row>
    <row r="807" spans="1:9" ht="18.75">
      <c r="A807" s="170"/>
      <c r="B807" s="129" t="s">
        <v>11</v>
      </c>
      <c r="C807" s="100"/>
      <c r="D807" s="131">
        <v>34</v>
      </c>
      <c r="E807" s="102"/>
      <c r="F807" s="102"/>
      <c r="G807" s="174"/>
      <c r="H807" s="113" t="s">
        <v>202</v>
      </c>
      <c r="I807" s="174">
        <f>SUMPRODUCT(D805:D826,F805:F826)</f>
        <v>119</v>
      </c>
    </row>
    <row r="808" spans="1:9" ht="18.75">
      <c r="A808" s="170"/>
      <c r="B808" s="129" t="s">
        <v>160</v>
      </c>
      <c r="C808" s="100"/>
      <c r="D808" s="132">
        <v>102</v>
      </c>
      <c r="E808" s="102"/>
      <c r="F808" s="102"/>
      <c r="G808" s="174"/>
      <c r="H808" s="113" t="s">
        <v>203</v>
      </c>
      <c r="I808" s="174">
        <f>SUM(D805:D826)</f>
        <v>935</v>
      </c>
    </row>
    <row r="809" spans="1:9" ht="18.75">
      <c r="A809" s="170"/>
      <c r="B809" s="129" t="s">
        <v>14</v>
      </c>
      <c r="C809" s="100"/>
      <c r="D809" s="131">
        <v>34</v>
      </c>
      <c r="E809" s="102"/>
      <c r="F809" s="102"/>
      <c r="G809" s="174"/>
      <c r="H809" s="113" t="s">
        <v>204</v>
      </c>
      <c r="I809" s="174">
        <f>I808-I807</f>
        <v>816</v>
      </c>
    </row>
    <row r="810" spans="1:9" ht="18.75">
      <c r="A810" s="170"/>
      <c r="B810" s="129" t="s">
        <v>9</v>
      </c>
      <c r="C810" s="100"/>
      <c r="D810" s="132">
        <v>34</v>
      </c>
      <c r="E810" s="102">
        <v>1</v>
      </c>
      <c r="F810" s="102">
        <v>1</v>
      </c>
      <c r="G810" s="174"/>
      <c r="H810" s="174"/>
      <c r="I810" s="174"/>
    </row>
    <row r="811" spans="1:9" ht="18.75">
      <c r="A811" s="170"/>
      <c r="B811" s="129" t="s">
        <v>13</v>
      </c>
      <c r="C811" s="100"/>
      <c r="D811" s="131">
        <v>34</v>
      </c>
      <c r="E811" s="102"/>
      <c r="F811" s="102"/>
      <c r="G811" s="174"/>
      <c r="H811" s="174"/>
      <c r="I811" s="119" t="s">
        <v>244</v>
      </c>
    </row>
    <row r="812" spans="1:9" ht="18.75">
      <c r="A812" s="170"/>
      <c r="B812" s="129" t="s">
        <v>158</v>
      </c>
      <c r="C812" s="100"/>
      <c r="D812" s="132">
        <v>34</v>
      </c>
      <c r="E812" s="102">
        <v>1</v>
      </c>
      <c r="F812" s="102">
        <v>1</v>
      </c>
      <c r="G812" s="174"/>
      <c r="H812" s="174"/>
      <c r="I812" s="174"/>
    </row>
    <row r="813" spans="1:9" ht="18.75">
      <c r="A813" s="170"/>
      <c r="B813" s="129" t="s">
        <v>153</v>
      </c>
      <c r="C813" s="100"/>
      <c r="D813" s="131">
        <v>34</v>
      </c>
      <c r="E813" s="102"/>
      <c r="F813" s="102"/>
      <c r="G813" s="174"/>
      <c r="H813" s="174"/>
      <c r="I813" s="174"/>
    </row>
    <row r="814" spans="1:9" ht="18.75">
      <c r="A814" s="170"/>
      <c r="B814" s="129" t="s">
        <v>12</v>
      </c>
      <c r="C814" s="100"/>
      <c r="D814" s="131">
        <v>34</v>
      </c>
      <c r="E814" s="102"/>
      <c r="F814" s="102"/>
      <c r="G814" s="174"/>
      <c r="H814" s="174"/>
      <c r="I814" s="174"/>
    </row>
    <row r="815" spans="1:9" ht="18.75">
      <c r="A815" s="170"/>
      <c r="B815" s="129" t="s">
        <v>150</v>
      </c>
      <c r="C815" s="100"/>
      <c r="D815" s="131">
        <v>34</v>
      </c>
      <c r="E815" s="102"/>
      <c r="F815" s="102"/>
      <c r="G815" s="174"/>
      <c r="H815" s="174"/>
      <c r="I815" s="174"/>
    </row>
    <row r="816" spans="1:9" ht="18.75">
      <c r="A816" s="170"/>
      <c r="B816" s="129" t="s">
        <v>17</v>
      </c>
      <c r="C816" s="100"/>
      <c r="D816" s="132">
        <v>51</v>
      </c>
      <c r="E816" s="102"/>
      <c r="F816" s="102"/>
      <c r="G816" s="174"/>
      <c r="H816" s="174"/>
      <c r="I816" s="174"/>
    </row>
    <row r="817" spans="1:9" ht="18.75">
      <c r="A817" s="170"/>
      <c r="B817" s="129" t="s">
        <v>168</v>
      </c>
      <c r="C817" s="100"/>
      <c r="D817" s="131">
        <v>34</v>
      </c>
      <c r="E817" s="102"/>
      <c r="F817" s="102"/>
      <c r="G817" s="174"/>
      <c r="H817" s="227" t="s">
        <v>227</v>
      </c>
      <c r="I817" s="227"/>
    </row>
    <row r="818" spans="1:9" ht="18.75">
      <c r="A818" s="170"/>
      <c r="B818" s="129" t="s">
        <v>16</v>
      </c>
      <c r="C818" s="100"/>
      <c r="D818" s="131">
        <v>34</v>
      </c>
      <c r="E818" s="102"/>
      <c r="F818" s="102"/>
      <c r="G818" s="174"/>
      <c r="H818" s="112" t="s">
        <v>201</v>
      </c>
      <c r="I818" s="175">
        <f>SUM(E805:E826)</f>
        <v>3</v>
      </c>
    </row>
    <row r="819" spans="1:9" ht="18.75">
      <c r="A819" s="170"/>
      <c r="B819" s="129" t="s">
        <v>18</v>
      </c>
      <c r="C819" s="100"/>
      <c r="D819" s="131">
        <v>51</v>
      </c>
      <c r="E819" s="102"/>
      <c r="F819" s="102"/>
      <c r="G819" s="174"/>
      <c r="H819" s="113" t="s">
        <v>202</v>
      </c>
      <c r="I819" s="174">
        <f>SUMPRODUCT(D805:D826,E805:E826)</f>
        <v>119</v>
      </c>
    </row>
    <row r="820" spans="1:9" ht="18.75">
      <c r="A820" s="170"/>
      <c r="B820" s="129" t="s">
        <v>173</v>
      </c>
      <c r="C820" s="100"/>
      <c r="D820" s="132">
        <v>34</v>
      </c>
      <c r="E820" s="102"/>
      <c r="F820" s="102"/>
      <c r="G820" s="174"/>
      <c r="H820" s="113" t="s">
        <v>203</v>
      </c>
      <c r="I820" s="123">
        <f>SUM(D805:D826)</f>
        <v>935</v>
      </c>
    </row>
    <row r="821" spans="1:9" ht="18.75">
      <c r="A821" s="170"/>
      <c r="B821" s="129" t="s">
        <v>174</v>
      </c>
      <c r="C821" s="100"/>
      <c r="D821" s="133">
        <v>34</v>
      </c>
      <c r="E821" s="102"/>
      <c r="F821" s="102"/>
      <c r="G821" s="174"/>
      <c r="H821" s="113" t="s">
        <v>204</v>
      </c>
      <c r="I821" s="123">
        <f>I820-I819</f>
        <v>816</v>
      </c>
    </row>
    <row r="822" spans="1:9" ht="18.75">
      <c r="A822" s="170"/>
      <c r="B822" s="129" t="s">
        <v>175</v>
      </c>
      <c r="C822" s="100"/>
      <c r="D822" s="133">
        <v>51</v>
      </c>
      <c r="E822" s="102"/>
      <c r="F822" s="102"/>
      <c r="G822" s="174"/>
      <c r="H822" s="174"/>
      <c r="I822" s="174"/>
    </row>
    <row r="823" spans="1:9" ht="18.75">
      <c r="A823" s="170"/>
      <c r="B823" s="129" t="s">
        <v>176</v>
      </c>
      <c r="C823" s="100"/>
      <c r="D823" s="133">
        <v>51</v>
      </c>
      <c r="E823" s="102"/>
      <c r="F823" s="102"/>
      <c r="G823" s="174"/>
      <c r="H823" s="174"/>
      <c r="I823" s="119" t="s">
        <v>230</v>
      </c>
    </row>
    <row r="824" spans="1:9" ht="18.75">
      <c r="A824" s="170"/>
      <c r="B824" s="130" t="s">
        <v>152</v>
      </c>
      <c r="C824" s="100"/>
      <c r="D824" s="133">
        <v>51</v>
      </c>
      <c r="E824" s="102"/>
      <c r="F824" s="102"/>
      <c r="G824" s="174"/>
      <c r="H824" s="174"/>
      <c r="I824" s="174"/>
    </row>
    <row r="825" spans="1:9" ht="18.75">
      <c r="A825" s="170"/>
      <c r="B825" s="130" t="s">
        <v>151</v>
      </c>
      <c r="C825" s="100"/>
      <c r="D825" s="134">
        <v>51</v>
      </c>
      <c r="E825" s="102"/>
      <c r="F825" s="102"/>
      <c r="G825" s="174"/>
      <c r="H825" s="174"/>
      <c r="I825" s="174"/>
    </row>
    <row r="826" spans="1:9" ht="18.75">
      <c r="A826" s="170"/>
      <c r="B826" s="129" t="s">
        <v>177</v>
      </c>
      <c r="C826" s="100"/>
      <c r="D826" s="135">
        <v>34</v>
      </c>
      <c r="E826" s="102"/>
      <c r="F826" s="102"/>
      <c r="G826" s="174"/>
      <c r="H826" s="174"/>
      <c r="I826" s="174"/>
    </row>
    <row r="827" spans="1:9">
      <c r="A827" s="170"/>
      <c r="B827" s="114"/>
    </row>
    <row r="828" spans="1:9">
      <c r="A828" s="170"/>
      <c r="B828" s="114"/>
    </row>
    <row r="829" spans="1:9">
      <c r="A829" s="170"/>
      <c r="B829" s="114"/>
    </row>
    <row r="830" spans="1:9">
      <c r="A830" s="170"/>
      <c r="B830" s="114"/>
    </row>
    <row r="831" spans="1:9">
      <c r="A831" s="170"/>
      <c r="B831" s="114"/>
    </row>
    <row r="832" spans="1:9">
      <c r="A832" s="170"/>
      <c r="B832" s="114"/>
    </row>
    <row r="833" spans="1:9">
      <c r="A833" s="170"/>
      <c r="B833" s="114"/>
    </row>
    <row r="834" spans="1:9">
      <c r="A834" s="170"/>
      <c r="B834" s="114"/>
    </row>
    <row r="835" spans="1:9">
      <c r="A835" s="170"/>
      <c r="B835" s="114"/>
    </row>
    <row r="836" spans="1:9">
      <c r="A836" s="170"/>
      <c r="B836" s="114"/>
    </row>
    <row r="837" spans="1:9">
      <c r="A837" s="170"/>
      <c r="B837" s="114"/>
    </row>
    <row r="838" spans="1:9">
      <c r="A838" s="170"/>
      <c r="B838" s="114"/>
    </row>
    <row r="839" spans="1:9">
      <c r="A839" s="170"/>
      <c r="B839" s="114"/>
    </row>
    <row r="840" spans="1:9">
      <c r="A840" s="170"/>
      <c r="B840" s="114"/>
    </row>
    <row r="841" spans="1:9">
      <c r="A841" s="170"/>
      <c r="B841" s="114"/>
    </row>
    <row r="842" spans="1:9">
      <c r="A842" s="170"/>
      <c r="B842" s="114"/>
    </row>
    <row r="843" spans="1:9">
      <c r="A843" s="185">
        <f>1+A803</f>
        <v>22</v>
      </c>
      <c r="B843" s="109" t="s">
        <v>267</v>
      </c>
      <c r="C843" s="95" t="s">
        <v>197</v>
      </c>
      <c r="D843" s="95" t="s">
        <v>198</v>
      </c>
      <c r="E843" s="96"/>
      <c r="F843" s="117" t="s">
        <v>289</v>
      </c>
      <c r="G843" s="178"/>
      <c r="H843" s="178"/>
      <c r="I843" s="178"/>
    </row>
    <row r="844" spans="1:9" ht="67.5">
      <c r="A844" s="170"/>
      <c r="B844" s="110" t="s">
        <v>199</v>
      </c>
      <c r="C844" s="16" t="s">
        <v>59</v>
      </c>
      <c r="D844" s="16" t="s">
        <v>60</v>
      </c>
      <c r="E844" s="116" t="s">
        <v>228</v>
      </c>
      <c r="F844" s="116" t="s">
        <v>225</v>
      </c>
      <c r="G844" s="104"/>
      <c r="H844" s="104"/>
      <c r="I844" s="104"/>
    </row>
    <row r="845" spans="1:9" ht="18.75">
      <c r="A845" s="170"/>
      <c r="B845" s="129" t="s">
        <v>25</v>
      </c>
      <c r="C845" s="100"/>
      <c r="D845" s="136">
        <v>34</v>
      </c>
      <c r="E845" s="102"/>
      <c r="F845" s="102"/>
      <c r="G845" s="194"/>
      <c r="H845" s="227" t="s">
        <v>226</v>
      </c>
      <c r="I845" s="227"/>
    </row>
    <row r="846" spans="1:9" ht="18.75">
      <c r="A846" s="170"/>
      <c r="B846" s="129" t="s">
        <v>14</v>
      </c>
      <c r="C846" s="100"/>
      <c r="D846" s="137">
        <v>34</v>
      </c>
      <c r="E846" s="102"/>
      <c r="F846" s="102"/>
      <c r="G846" s="194"/>
      <c r="H846" s="112" t="s">
        <v>201</v>
      </c>
      <c r="I846" s="195">
        <f>SUM(F845:F862)</f>
        <v>3</v>
      </c>
    </row>
    <row r="847" spans="1:9" ht="18.75">
      <c r="A847" s="170"/>
      <c r="B847" s="129" t="s">
        <v>9</v>
      </c>
      <c r="C847" s="100"/>
      <c r="D847" s="137">
        <v>34</v>
      </c>
      <c r="E847" s="102">
        <v>1</v>
      </c>
      <c r="F847" s="102">
        <v>1</v>
      </c>
      <c r="G847" s="194"/>
      <c r="H847" s="113" t="s">
        <v>202</v>
      </c>
      <c r="I847" s="194">
        <f>SUMPRODUCT(D845:D862,F845:F862)</f>
        <v>119</v>
      </c>
    </row>
    <row r="848" spans="1:9" ht="18.75">
      <c r="A848" s="170"/>
      <c r="B848" s="129" t="s">
        <v>13</v>
      </c>
      <c r="C848" s="100"/>
      <c r="D848" s="137">
        <v>34</v>
      </c>
      <c r="E848" s="102"/>
      <c r="F848" s="102"/>
      <c r="G848" s="194"/>
      <c r="H848" s="113" t="s">
        <v>203</v>
      </c>
      <c r="I848" s="194">
        <f>SUM(D845:D862)</f>
        <v>714</v>
      </c>
    </row>
    <row r="849" spans="1:9" ht="18.75">
      <c r="A849" s="170"/>
      <c r="B849" s="129" t="s">
        <v>158</v>
      </c>
      <c r="C849" s="100"/>
      <c r="D849" s="137">
        <v>34</v>
      </c>
      <c r="E849" s="102">
        <v>1</v>
      </c>
      <c r="F849" s="102">
        <v>1</v>
      </c>
      <c r="G849" s="194"/>
      <c r="H849" s="113" t="s">
        <v>204</v>
      </c>
      <c r="I849" s="194">
        <f>I848-I847</f>
        <v>595</v>
      </c>
    </row>
    <row r="850" spans="1:9" ht="18.75">
      <c r="A850" s="170"/>
      <c r="B850" s="129" t="s">
        <v>153</v>
      </c>
      <c r="C850" s="100"/>
      <c r="D850" s="136">
        <v>34</v>
      </c>
      <c r="E850" s="102"/>
      <c r="F850" s="102"/>
      <c r="G850" s="194"/>
      <c r="H850" s="113"/>
      <c r="I850" s="194"/>
    </row>
    <row r="851" spans="1:9" ht="18.75">
      <c r="A851" s="170"/>
      <c r="B851" s="129" t="s">
        <v>12</v>
      </c>
      <c r="C851" s="100"/>
      <c r="D851" s="136">
        <v>34</v>
      </c>
      <c r="E851" s="102"/>
      <c r="F851" s="102"/>
      <c r="G851" s="194"/>
      <c r="H851" s="113"/>
      <c r="I851" s="118" t="s">
        <v>229</v>
      </c>
    </row>
    <row r="852" spans="1:9" ht="18.75">
      <c r="A852" s="170"/>
      <c r="B852" s="129" t="s">
        <v>150</v>
      </c>
      <c r="C852" s="100"/>
      <c r="D852" s="136">
        <v>34</v>
      </c>
      <c r="E852" s="102"/>
      <c r="F852" s="102"/>
      <c r="G852" s="194"/>
      <c r="H852" s="194"/>
      <c r="I852" s="194"/>
    </row>
    <row r="853" spans="1:9" ht="18.75">
      <c r="A853" s="170"/>
      <c r="B853" s="129" t="s">
        <v>17</v>
      </c>
      <c r="C853" s="100"/>
      <c r="D853" s="137">
        <v>51</v>
      </c>
      <c r="E853" s="102">
        <v>1</v>
      </c>
      <c r="F853" s="102">
        <v>1</v>
      </c>
      <c r="G853" s="194"/>
      <c r="H853" s="194"/>
      <c r="I853" s="194"/>
    </row>
    <row r="854" spans="1:9" ht="18.75">
      <c r="A854" s="170"/>
      <c r="B854" s="129" t="s">
        <v>168</v>
      </c>
      <c r="C854" s="100"/>
      <c r="D854" s="136">
        <v>34</v>
      </c>
      <c r="E854" s="102"/>
      <c r="F854" s="102"/>
      <c r="G854" s="194"/>
      <c r="H854" s="113"/>
      <c r="I854" s="194"/>
    </row>
    <row r="855" spans="1:9" ht="18.75">
      <c r="A855" s="170"/>
      <c r="B855" s="129" t="s">
        <v>16</v>
      </c>
      <c r="C855" s="100"/>
      <c r="D855" s="136">
        <v>34</v>
      </c>
      <c r="E855" s="102"/>
      <c r="F855" s="102"/>
      <c r="G855" s="194"/>
      <c r="H855" s="194"/>
      <c r="I855" s="194"/>
    </row>
    <row r="856" spans="1:9" ht="18.75">
      <c r="A856" s="170"/>
      <c r="B856" s="129" t="s">
        <v>18</v>
      </c>
      <c r="C856" s="100"/>
      <c r="D856" s="136">
        <v>51</v>
      </c>
      <c r="E856" s="102"/>
      <c r="F856" s="102"/>
      <c r="G856" s="194"/>
    </row>
    <row r="857" spans="1:9" ht="18.75">
      <c r="A857" s="170"/>
      <c r="B857" s="129" t="s">
        <v>174</v>
      </c>
      <c r="C857" s="100"/>
      <c r="D857" s="138">
        <v>34</v>
      </c>
      <c r="E857" s="102"/>
      <c r="F857" s="102"/>
      <c r="G857" s="194"/>
      <c r="H857" s="227" t="s">
        <v>227</v>
      </c>
      <c r="I857" s="227"/>
    </row>
    <row r="858" spans="1:9" ht="18.75">
      <c r="A858" s="170"/>
      <c r="B858" s="129" t="s">
        <v>175</v>
      </c>
      <c r="C858" s="100"/>
      <c r="D858" s="138">
        <v>51</v>
      </c>
      <c r="E858" s="102"/>
      <c r="F858" s="102"/>
      <c r="G858" s="194"/>
      <c r="H858" s="112" t="s">
        <v>201</v>
      </c>
      <c r="I858" s="195">
        <f>SUM(E845:E862)</f>
        <v>3</v>
      </c>
    </row>
    <row r="859" spans="1:9" ht="18.75">
      <c r="A859" s="170"/>
      <c r="B859" s="129" t="s">
        <v>176</v>
      </c>
      <c r="C859" s="100"/>
      <c r="D859" s="138">
        <v>51</v>
      </c>
      <c r="E859" s="102"/>
      <c r="F859" s="102"/>
      <c r="G859" s="194"/>
      <c r="H859" s="113" t="s">
        <v>202</v>
      </c>
      <c r="I859" s="194">
        <f>SUMPRODUCT(D845:D862,E845:E862)</f>
        <v>119</v>
      </c>
    </row>
    <row r="860" spans="1:9" ht="18.75">
      <c r="A860" s="170"/>
      <c r="B860" s="130" t="s">
        <v>152</v>
      </c>
      <c r="C860" s="100"/>
      <c r="D860" s="138">
        <v>51</v>
      </c>
      <c r="E860" s="102"/>
      <c r="F860" s="102"/>
      <c r="G860" s="194"/>
      <c r="H860" s="113" t="s">
        <v>203</v>
      </c>
      <c r="I860" s="194">
        <f>SUM(D845:D862)</f>
        <v>714</v>
      </c>
    </row>
    <row r="861" spans="1:9" ht="18.75">
      <c r="A861" s="170"/>
      <c r="B861" s="130" t="s">
        <v>151</v>
      </c>
      <c r="C861" s="100"/>
      <c r="D861" s="139">
        <v>51</v>
      </c>
      <c r="E861" s="102"/>
      <c r="F861" s="102"/>
      <c r="G861" s="194"/>
      <c r="H861" s="113" t="s">
        <v>204</v>
      </c>
      <c r="I861" s="194">
        <f>I860-I859</f>
        <v>595</v>
      </c>
    </row>
    <row r="862" spans="1:9" ht="18.75">
      <c r="A862" s="170"/>
      <c r="B862" s="129" t="s">
        <v>177</v>
      </c>
      <c r="C862" s="100"/>
      <c r="D862" s="135">
        <v>34</v>
      </c>
      <c r="E862" s="102"/>
      <c r="F862" s="102"/>
      <c r="G862" s="194"/>
      <c r="H862" s="194"/>
      <c r="I862" s="194"/>
    </row>
    <row r="863" spans="1:9" ht="18.75">
      <c r="A863" s="170"/>
      <c r="B863" s="129"/>
      <c r="C863" s="100"/>
      <c r="D863" s="133"/>
      <c r="E863" s="102"/>
      <c r="F863" s="102"/>
      <c r="G863" s="178"/>
      <c r="H863" s="194"/>
      <c r="I863" s="118" t="s">
        <v>230</v>
      </c>
    </row>
    <row r="864" spans="1:9" ht="18.75">
      <c r="A864" s="170"/>
      <c r="B864" s="130"/>
      <c r="C864" s="100"/>
      <c r="D864" s="133"/>
      <c r="E864" s="102"/>
      <c r="F864" s="102"/>
      <c r="G864" s="178"/>
      <c r="H864" s="178"/>
      <c r="I864" s="178"/>
    </row>
    <row r="865" spans="1:9" ht="18.75">
      <c r="A865" s="170"/>
      <c r="B865" s="130"/>
      <c r="C865" s="100"/>
      <c r="D865" s="134"/>
      <c r="E865" s="102"/>
      <c r="F865" s="102"/>
      <c r="G865" s="178"/>
      <c r="H865" s="178"/>
      <c r="I865" s="178"/>
    </row>
    <row r="866" spans="1:9" ht="18.75">
      <c r="A866" s="170"/>
      <c r="B866" s="129"/>
      <c r="C866" s="100"/>
      <c r="D866" s="135"/>
      <c r="E866" s="102"/>
      <c r="F866" s="102"/>
      <c r="G866" s="178"/>
      <c r="H866" s="178"/>
      <c r="I866" s="178"/>
    </row>
    <row r="867" spans="1:9">
      <c r="A867" s="170"/>
      <c r="B867" s="114"/>
    </row>
    <row r="868" spans="1:9">
      <c r="A868" s="170"/>
      <c r="B868" s="114"/>
    </row>
    <row r="869" spans="1:9">
      <c r="A869" s="170"/>
      <c r="B869" s="114"/>
    </row>
    <row r="870" spans="1:9">
      <c r="A870" s="170"/>
      <c r="B870" s="114"/>
    </row>
    <row r="871" spans="1:9">
      <c r="A871" s="170"/>
      <c r="B871" s="114"/>
    </row>
    <row r="872" spans="1:9">
      <c r="A872" s="170"/>
      <c r="B872" s="114"/>
    </row>
    <row r="873" spans="1:9">
      <c r="A873" s="170"/>
      <c r="B873" s="114"/>
    </row>
    <row r="874" spans="1:9">
      <c r="A874" s="170"/>
      <c r="B874" s="114"/>
    </row>
    <row r="875" spans="1:9">
      <c r="A875" s="170"/>
      <c r="B875" s="114"/>
    </row>
    <row r="876" spans="1:9">
      <c r="A876" s="170"/>
      <c r="B876" s="114"/>
    </row>
    <row r="877" spans="1:9">
      <c r="A877" s="170"/>
      <c r="B877" s="114"/>
    </row>
    <row r="878" spans="1:9">
      <c r="A878" s="170"/>
      <c r="B878" s="114"/>
    </row>
    <row r="879" spans="1:9">
      <c r="A879" s="170"/>
      <c r="B879" s="114"/>
    </row>
    <row r="880" spans="1:9">
      <c r="A880" s="170"/>
      <c r="B880" s="114"/>
    </row>
    <row r="881" spans="1:9">
      <c r="A881" s="170"/>
      <c r="B881" s="114"/>
    </row>
    <row r="882" spans="1:9">
      <c r="A882" s="170"/>
      <c r="B882" s="114"/>
    </row>
    <row r="883" spans="1:9">
      <c r="A883" s="185">
        <f>1+A843</f>
        <v>23</v>
      </c>
      <c r="B883" s="109" t="s">
        <v>268</v>
      </c>
      <c r="C883" s="95" t="s">
        <v>197</v>
      </c>
      <c r="D883" s="95" t="s">
        <v>198</v>
      </c>
      <c r="E883" s="96"/>
      <c r="F883" s="117" t="s">
        <v>245</v>
      </c>
      <c r="G883" s="178"/>
      <c r="H883" s="178"/>
      <c r="I883" s="178"/>
    </row>
    <row r="884" spans="1:9" ht="67.5">
      <c r="A884" s="170"/>
      <c r="B884" s="110" t="s">
        <v>199</v>
      </c>
      <c r="C884" s="16" t="s">
        <v>59</v>
      </c>
      <c r="D884" s="16" t="s">
        <v>60</v>
      </c>
      <c r="E884" s="116" t="s">
        <v>228</v>
      </c>
      <c r="F884" s="116" t="s">
        <v>225</v>
      </c>
      <c r="G884" s="104"/>
      <c r="H884" s="104"/>
      <c r="I884" s="104"/>
    </row>
    <row r="885" spans="1:9" ht="18.75">
      <c r="B885" s="129" t="s">
        <v>25</v>
      </c>
      <c r="C885" s="100"/>
      <c r="D885" s="131">
        <v>34</v>
      </c>
      <c r="E885" s="102"/>
      <c r="F885" s="102"/>
      <c r="G885" s="178"/>
      <c r="H885" s="227" t="s">
        <v>226</v>
      </c>
      <c r="I885" s="227"/>
    </row>
    <row r="886" spans="1:9" ht="18.75">
      <c r="B886" s="129" t="s">
        <v>24</v>
      </c>
      <c r="C886" s="100"/>
      <c r="D886" s="132">
        <v>51</v>
      </c>
      <c r="E886" s="102"/>
      <c r="F886" s="102"/>
      <c r="G886" s="178"/>
      <c r="H886" s="112" t="s">
        <v>201</v>
      </c>
      <c r="I886" s="182">
        <f>SUM(F885:F906)</f>
        <v>4</v>
      </c>
    </row>
    <row r="887" spans="1:9" ht="18.75">
      <c r="B887" s="129" t="s">
        <v>11</v>
      </c>
      <c r="C887" s="100"/>
      <c r="D887" s="131">
        <v>34</v>
      </c>
      <c r="E887" s="102"/>
      <c r="F887" s="102"/>
      <c r="G887" s="178"/>
      <c r="H887" s="113" t="s">
        <v>202</v>
      </c>
      <c r="I887" s="181">
        <f>SUMPRODUCT(D885:D906,F885:F906)</f>
        <v>153</v>
      </c>
    </row>
    <row r="888" spans="1:9" ht="18.75">
      <c r="B888" s="129" t="s">
        <v>160</v>
      </c>
      <c r="C888" s="100"/>
      <c r="D888" s="132">
        <v>102</v>
      </c>
      <c r="E888" s="102"/>
      <c r="F888" s="102"/>
      <c r="G888" s="178"/>
      <c r="H888" s="113" t="s">
        <v>203</v>
      </c>
      <c r="I888" s="181">
        <f>SUM(D805:D826)</f>
        <v>935</v>
      </c>
    </row>
    <row r="889" spans="1:9" ht="18.75">
      <c r="B889" s="129" t="s">
        <v>14</v>
      </c>
      <c r="C889" s="100"/>
      <c r="D889" s="131">
        <v>34</v>
      </c>
      <c r="E889" s="102"/>
      <c r="F889" s="102"/>
      <c r="G889" s="178"/>
      <c r="H889" s="113" t="s">
        <v>204</v>
      </c>
      <c r="I889" s="181">
        <f>I888-I887</f>
        <v>782</v>
      </c>
    </row>
    <row r="890" spans="1:9" ht="18.75">
      <c r="B890" s="129" t="s">
        <v>9</v>
      </c>
      <c r="C890" s="100"/>
      <c r="D890" s="132">
        <v>34</v>
      </c>
      <c r="E890" s="102">
        <v>1</v>
      </c>
      <c r="F890" s="102">
        <v>1</v>
      </c>
      <c r="G890" s="178"/>
      <c r="H890" s="181"/>
      <c r="I890" s="181"/>
    </row>
    <row r="891" spans="1:9" ht="18.75">
      <c r="B891" s="129" t="s">
        <v>13</v>
      </c>
      <c r="C891" s="100"/>
      <c r="D891" s="131">
        <v>34</v>
      </c>
      <c r="E891" s="102"/>
      <c r="F891" s="102"/>
      <c r="G891" s="178"/>
      <c r="H891" s="181"/>
      <c r="I891" s="119" t="s">
        <v>244</v>
      </c>
    </row>
    <row r="892" spans="1:9" ht="18.75">
      <c r="B892" s="129" t="s">
        <v>158</v>
      </c>
      <c r="C892" s="100"/>
      <c r="D892" s="132">
        <v>34</v>
      </c>
      <c r="E892" s="102">
        <v>1</v>
      </c>
      <c r="F892" s="102">
        <v>1</v>
      </c>
      <c r="G892" s="178"/>
      <c r="H892" s="178"/>
      <c r="I892" s="178"/>
    </row>
    <row r="893" spans="1:9" ht="18.75">
      <c r="B893" s="129" t="s">
        <v>153</v>
      </c>
      <c r="C893" s="100"/>
      <c r="D893" s="131">
        <v>34</v>
      </c>
      <c r="E893" s="102"/>
      <c r="F893" s="102"/>
      <c r="G893" s="178"/>
      <c r="H893" s="178"/>
      <c r="I893" s="178"/>
    </row>
    <row r="894" spans="1:9" ht="18.75">
      <c r="B894" s="129" t="s">
        <v>12</v>
      </c>
      <c r="C894" s="100"/>
      <c r="D894" s="131">
        <v>34</v>
      </c>
      <c r="E894" s="102"/>
      <c r="F894" s="102"/>
      <c r="G894" s="178"/>
      <c r="H894" s="178"/>
      <c r="I894" s="178"/>
    </row>
    <row r="895" spans="1:9" ht="18.75">
      <c r="B895" s="129" t="s">
        <v>150</v>
      </c>
      <c r="C895" s="100"/>
      <c r="D895" s="131">
        <v>34</v>
      </c>
      <c r="E895" s="102"/>
      <c r="F895" s="102"/>
      <c r="G895" s="178"/>
      <c r="H895" s="178"/>
      <c r="I895" s="178"/>
    </row>
    <row r="896" spans="1:9" ht="18.75">
      <c r="B896" s="129" t="s">
        <v>17</v>
      </c>
      <c r="C896" s="100"/>
      <c r="D896" s="132">
        <v>51</v>
      </c>
      <c r="E896" s="102">
        <v>1</v>
      </c>
      <c r="F896" s="102">
        <v>1</v>
      </c>
      <c r="G896" s="178"/>
      <c r="H896" s="178"/>
      <c r="I896" s="178"/>
    </row>
    <row r="897" spans="2:9" ht="18.75">
      <c r="B897" s="129" t="s">
        <v>168</v>
      </c>
      <c r="C897" s="100"/>
      <c r="D897" s="131">
        <v>34</v>
      </c>
      <c r="E897" s="102"/>
      <c r="F897" s="102"/>
      <c r="G897" s="178"/>
      <c r="H897" s="227" t="s">
        <v>241</v>
      </c>
      <c r="I897" s="227"/>
    </row>
    <row r="898" spans="2:9" ht="18.75">
      <c r="B898" s="129" t="s">
        <v>16</v>
      </c>
      <c r="C898" s="100"/>
      <c r="D898" s="131">
        <v>34</v>
      </c>
      <c r="E898" s="102"/>
      <c r="F898" s="102"/>
      <c r="G898" s="178"/>
      <c r="H898" s="112" t="s">
        <v>201</v>
      </c>
      <c r="I898" s="179">
        <f>SUM(E885:E906)</f>
        <v>7</v>
      </c>
    </row>
    <row r="899" spans="2:9" ht="18.75">
      <c r="B899" s="129" t="s">
        <v>18</v>
      </c>
      <c r="C899" s="100"/>
      <c r="D899" s="131">
        <v>51</v>
      </c>
      <c r="E899" s="102">
        <v>1</v>
      </c>
      <c r="F899" s="102"/>
      <c r="G899" s="178"/>
      <c r="H899" s="113" t="s">
        <v>202</v>
      </c>
      <c r="I899" s="178">
        <f>SUMPRODUCT(D885:D906,E885:E906)</f>
        <v>306</v>
      </c>
    </row>
    <row r="900" spans="2:9" ht="18.75">
      <c r="B900" s="129" t="s">
        <v>173</v>
      </c>
      <c r="C900" s="100"/>
      <c r="D900" s="132">
        <v>34</v>
      </c>
      <c r="E900" s="102">
        <v>1</v>
      </c>
      <c r="F900" s="102">
        <v>1</v>
      </c>
      <c r="G900" s="178"/>
      <c r="H900" s="113" t="s">
        <v>203</v>
      </c>
      <c r="I900" s="123">
        <f>SUM(D885:D906)</f>
        <v>935</v>
      </c>
    </row>
    <row r="901" spans="2:9" ht="18.75">
      <c r="B901" s="129" t="s">
        <v>174</v>
      </c>
      <c r="C901" s="100"/>
      <c r="D901" s="133">
        <v>34</v>
      </c>
      <c r="E901" s="102"/>
      <c r="F901" s="102"/>
      <c r="G901" s="178"/>
      <c r="H901" s="113" t="s">
        <v>204</v>
      </c>
      <c r="I901" s="123">
        <f>I900-I899</f>
        <v>629</v>
      </c>
    </row>
    <row r="902" spans="2:9" ht="18.75">
      <c r="B902" s="129" t="s">
        <v>175</v>
      </c>
      <c r="C902" s="100"/>
      <c r="D902" s="133">
        <v>51</v>
      </c>
      <c r="E902" s="102"/>
      <c r="F902" s="102"/>
      <c r="G902" s="178"/>
      <c r="H902" s="178"/>
      <c r="I902" s="178"/>
    </row>
    <row r="903" spans="2:9" ht="18.75">
      <c r="B903" s="129" t="s">
        <v>176</v>
      </c>
      <c r="C903" s="100"/>
      <c r="D903" s="133">
        <v>51</v>
      </c>
      <c r="E903" s="102"/>
      <c r="F903" s="102"/>
      <c r="G903" s="178"/>
      <c r="H903" s="178"/>
      <c r="I903" s="119" t="s">
        <v>230</v>
      </c>
    </row>
    <row r="904" spans="2:9" ht="18.75">
      <c r="B904" s="130" t="s">
        <v>152</v>
      </c>
      <c r="C904" s="100"/>
      <c r="D904" s="133">
        <v>51</v>
      </c>
      <c r="E904" s="102">
        <v>1</v>
      </c>
      <c r="F904" s="102"/>
      <c r="G904" s="178"/>
      <c r="H904" s="178"/>
      <c r="I904" s="178"/>
    </row>
    <row r="905" spans="2:9" ht="18.75">
      <c r="B905" s="130" t="s">
        <v>151</v>
      </c>
      <c r="C905" s="100"/>
      <c r="D905" s="134">
        <v>51</v>
      </c>
      <c r="E905" s="102">
        <v>1</v>
      </c>
      <c r="F905" s="102"/>
      <c r="G905" s="178"/>
      <c r="H905" s="178"/>
      <c r="I905" s="178"/>
    </row>
    <row r="906" spans="2:9" ht="18.75">
      <c r="B906" s="129" t="s">
        <v>177</v>
      </c>
      <c r="C906" s="100"/>
      <c r="D906" s="135">
        <v>34</v>
      </c>
      <c r="E906" s="102"/>
      <c r="F906" s="102"/>
      <c r="G906" s="178"/>
      <c r="H906" s="178"/>
      <c r="I906" s="178"/>
    </row>
    <row r="907" spans="2:9">
      <c r="B907" s="114"/>
    </row>
    <row r="908" spans="2:9">
      <c r="B908" s="114"/>
    </row>
    <row r="909" spans="2:9">
      <c r="B909" s="114"/>
    </row>
    <row r="910" spans="2:9">
      <c r="B910" s="114"/>
    </row>
    <row r="911" spans="2:9">
      <c r="B911" s="114"/>
    </row>
    <row r="912" spans="2:9">
      <c r="B912" s="114"/>
    </row>
    <row r="913" spans="1:9">
      <c r="B913" s="114"/>
    </row>
    <row r="914" spans="1:9">
      <c r="B914" s="114"/>
    </row>
    <row r="915" spans="1:9">
      <c r="B915" s="114"/>
    </row>
    <row r="916" spans="1:9">
      <c r="B916" s="114"/>
    </row>
    <row r="917" spans="1:9">
      <c r="B917" s="114"/>
    </row>
    <row r="918" spans="1:9">
      <c r="B918" s="114"/>
    </row>
    <row r="919" spans="1:9">
      <c r="B919" s="114"/>
    </row>
    <row r="920" spans="1:9">
      <c r="B920" s="114"/>
    </row>
    <row r="921" spans="1:9">
      <c r="B921" s="114"/>
    </row>
    <row r="922" spans="1:9">
      <c r="B922" s="114"/>
    </row>
    <row r="923" spans="1:9">
      <c r="A923" s="185">
        <f>1+A883</f>
        <v>24</v>
      </c>
      <c r="B923" s="109" t="s">
        <v>269</v>
      </c>
      <c r="C923" s="95" t="s">
        <v>197</v>
      </c>
      <c r="D923" s="233" t="s">
        <v>198</v>
      </c>
      <c r="E923" s="233"/>
      <c r="F923" s="117" t="s">
        <v>270</v>
      </c>
      <c r="G923" s="189"/>
      <c r="H923" s="189"/>
      <c r="I923" s="189"/>
    </row>
    <row r="924" spans="1:9" ht="67.5">
      <c r="A924" s="185"/>
      <c r="B924" s="110" t="s">
        <v>199</v>
      </c>
      <c r="C924" s="16" t="s">
        <v>59</v>
      </c>
      <c r="D924" s="16" t="s">
        <v>60</v>
      </c>
      <c r="E924" s="116" t="s">
        <v>228</v>
      </c>
      <c r="F924" s="116" t="s">
        <v>225</v>
      </c>
      <c r="G924" s="104"/>
      <c r="H924" s="104" t="s">
        <v>275</v>
      </c>
      <c r="I924" s="104"/>
    </row>
    <row r="925" spans="1:9" ht="18.75">
      <c r="A925" s="185"/>
      <c r="B925" s="111" t="str">
        <f>[1]B2!$G$6</f>
        <v xml:space="preserve">زبان 1 </v>
      </c>
      <c r="C925" s="100">
        <f>D925/17</f>
        <v>6</v>
      </c>
      <c r="D925" s="166">
        <f>[1]B2!$J$6</f>
        <v>102</v>
      </c>
      <c r="E925" s="102">
        <v>1</v>
      </c>
      <c r="F925" s="102"/>
      <c r="G925" s="189"/>
      <c r="H925" s="227" t="s">
        <v>226</v>
      </c>
      <c r="I925" s="227"/>
    </row>
    <row r="926" spans="1:9" ht="18.75">
      <c r="A926" s="185"/>
      <c r="B926" s="111" t="str">
        <f>[1]B2!$G$7</f>
        <v>ریاضی</v>
      </c>
      <c r="C926" s="100">
        <f t="shared" ref="C926:C960" si="4">D926/17</f>
        <v>4</v>
      </c>
      <c r="D926" s="166">
        <f>[1]B2!$J$7</f>
        <v>68</v>
      </c>
      <c r="E926" s="102">
        <v>1</v>
      </c>
      <c r="F926" s="102"/>
      <c r="G926" s="189"/>
      <c r="H926" s="112" t="s">
        <v>201</v>
      </c>
      <c r="I926" s="189">
        <f>SUM(F925:F962)</f>
        <v>0</v>
      </c>
    </row>
    <row r="927" spans="1:9" ht="18.75">
      <c r="A927" s="185"/>
      <c r="B927" s="111" t="str">
        <f>[1]B2!$G$8</f>
        <v>فیزیک</v>
      </c>
      <c r="C927" s="100">
        <f t="shared" si="4"/>
        <v>4</v>
      </c>
      <c r="D927" s="166">
        <f>[1]B2!$J$8</f>
        <v>68</v>
      </c>
      <c r="E927" s="102">
        <v>1</v>
      </c>
      <c r="F927" s="102"/>
      <c r="G927" s="189"/>
      <c r="H927" s="113" t="s">
        <v>202</v>
      </c>
      <c r="I927" s="189">
        <f>SUMPRODUCT(D925:D962,F925:F962)</f>
        <v>0</v>
      </c>
    </row>
    <row r="928" spans="1:9" ht="18.75">
      <c r="A928" s="185"/>
      <c r="B928" s="111" t="str">
        <f>[1]B2!$G$9</f>
        <v>مبانی الکتریسیته و مدارهای DC</v>
      </c>
      <c r="C928" s="100">
        <f t="shared" si="4"/>
        <v>3</v>
      </c>
      <c r="D928" s="99">
        <v>51</v>
      </c>
      <c r="E928" s="102"/>
      <c r="F928" s="102"/>
      <c r="G928" s="189"/>
      <c r="H928" s="113" t="s">
        <v>203</v>
      </c>
      <c r="I928" s="189">
        <f>SUM(D925:D962)</f>
        <v>2023</v>
      </c>
    </row>
    <row r="929" spans="1:9" ht="18.75">
      <c r="A929" s="185"/>
      <c r="B929" s="111" t="str">
        <f>[1]B2!$G$10</f>
        <v>علم مواد</v>
      </c>
      <c r="C929" s="100">
        <f t="shared" si="4"/>
        <v>2</v>
      </c>
      <c r="D929" s="99">
        <v>34</v>
      </c>
      <c r="E929" s="102"/>
      <c r="F929" s="102"/>
      <c r="G929" s="189"/>
      <c r="H929" s="113" t="s">
        <v>204</v>
      </c>
      <c r="I929" s="189">
        <f>I928-I927</f>
        <v>2023</v>
      </c>
    </row>
    <row r="930" spans="1:9" ht="18.75">
      <c r="A930" s="185"/>
      <c r="B930" s="111" t="str">
        <f>[1]B2!$G$11</f>
        <v>نقشه کشی صنعتی</v>
      </c>
      <c r="C930" s="100">
        <f t="shared" si="4"/>
        <v>3</v>
      </c>
      <c r="D930" s="166">
        <v>51</v>
      </c>
      <c r="E930" s="102"/>
      <c r="F930" s="102"/>
      <c r="G930" s="189"/>
      <c r="H930" s="232"/>
      <c r="I930" s="232"/>
    </row>
    <row r="931" spans="1:9" ht="18.75">
      <c r="A931" s="185"/>
      <c r="B931" s="111" t="str">
        <f>[1]B2!$G$12</f>
        <v>زبان 2</v>
      </c>
      <c r="C931" s="100">
        <f t="shared" si="4"/>
        <v>6</v>
      </c>
      <c r="D931" s="99">
        <f>[1]B2!$J$12</f>
        <v>102</v>
      </c>
      <c r="E931" s="102"/>
      <c r="F931" s="102"/>
      <c r="G931" s="189"/>
      <c r="H931" s="230" t="s">
        <v>229</v>
      </c>
      <c r="I931" s="230"/>
    </row>
    <row r="932" spans="1:9" ht="18.75">
      <c r="A932" s="185"/>
      <c r="B932" s="111" t="str">
        <f>[1]B2!$G$13</f>
        <v>آزمایشگاه فیزیک</v>
      </c>
      <c r="C932" s="100">
        <f t="shared" si="4"/>
        <v>4</v>
      </c>
      <c r="D932" s="166">
        <f>[1]B2!$J$13</f>
        <v>68</v>
      </c>
      <c r="E932" s="102">
        <v>1</v>
      </c>
      <c r="F932" s="102"/>
      <c r="G932" s="189"/>
      <c r="H932" s="230"/>
      <c r="I932" s="230"/>
    </row>
    <row r="933" spans="1:9" ht="18.75">
      <c r="A933" s="185"/>
      <c r="B933" s="111" t="str">
        <f>[1]B2!$G$14</f>
        <v>آزمایشگاه مدارهای DC</v>
      </c>
      <c r="C933" s="100">
        <f t="shared" si="4"/>
        <v>3</v>
      </c>
      <c r="D933" s="99">
        <v>51</v>
      </c>
      <c r="E933" s="102"/>
      <c r="F933" s="102"/>
      <c r="G933" s="189"/>
      <c r="H933" s="113"/>
      <c r="I933" s="189"/>
    </row>
    <row r="934" spans="1:9" ht="18.75">
      <c r="A934" s="185"/>
      <c r="B934" s="111" t="str">
        <f>[1]B2!$G$15</f>
        <v>مدارهای AC</v>
      </c>
      <c r="C934" s="100">
        <f t="shared" si="4"/>
        <v>4</v>
      </c>
      <c r="D934" s="99">
        <f>[1]B2!$J$15</f>
        <v>68</v>
      </c>
      <c r="E934" s="102">
        <v>1</v>
      </c>
      <c r="F934" s="102"/>
      <c r="G934" s="189"/>
      <c r="H934" s="113"/>
      <c r="I934" s="189"/>
    </row>
    <row r="935" spans="1:9" ht="18.75">
      <c r="A935" s="185"/>
      <c r="B935" s="111" t="str">
        <f>[1]B2!$G$16</f>
        <v>تئوری کارگاه 1</v>
      </c>
      <c r="C935" s="100">
        <f t="shared" si="4"/>
        <v>2</v>
      </c>
      <c r="D935" s="99">
        <v>34</v>
      </c>
      <c r="E935" s="102"/>
      <c r="F935" s="102"/>
      <c r="G935" s="189"/>
      <c r="H935" s="189"/>
      <c r="I935" s="189"/>
    </row>
    <row r="936" spans="1:9" ht="18.75">
      <c r="A936" s="185"/>
      <c r="B936" s="111" t="str">
        <f>[1]B2!$G$17</f>
        <v xml:space="preserve">تئوری کارگاه 2  </v>
      </c>
      <c r="C936" s="100">
        <f t="shared" si="4"/>
        <v>4</v>
      </c>
      <c r="D936" s="99">
        <f>[1]B2!$J$17</f>
        <v>68</v>
      </c>
      <c r="E936" s="102">
        <v>1</v>
      </c>
      <c r="F936" s="102"/>
      <c r="G936" s="189"/>
      <c r="H936" s="230"/>
      <c r="I936" s="230"/>
    </row>
    <row r="937" spans="1:9" ht="18.75">
      <c r="A937" s="185"/>
      <c r="B937" s="111" t="str">
        <f>[1]B2!$G$18</f>
        <v>زبان 3</v>
      </c>
      <c r="C937" s="100">
        <f t="shared" si="4"/>
        <v>6</v>
      </c>
      <c r="D937" s="99">
        <f>[1]B2!$J$18</f>
        <v>102</v>
      </c>
      <c r="E937" s="102">
        <v>1</v>
      </c>
      <c r="F937" s="102"/>
      <c r="G937" s="189"/>
      <c r="H937" s="190" t="s">
        <v>227</v>
      </c>
      <c r="I937" s="190"/>
    </row>
    <row r="938" spans="1:9" ht="18.75">
      <c r="A938" s="185"/>
      <c r="B938" s="111" t="str">
        <f>[1]B2!$G$19</f>
        <v>آزمایشگاه مدارهای AC</v>
      </c>
      <c r="C938" s="100">
        <f t="shared" si="4"/>
        <v>4</v>
      </c>
      <c r="D938" s="99">
        <f>[1]B2!$J$19</f>
        <v>68</v>
      </c>
      <c r="E938" s="102">
        <v>1</v>
      </c>
      <c r="F938" s="102"/>
      <c r="G938" s="189"/>
      <c r="H938" s="112" t="s">
        <v>201</v>
      </c>
      <c r="I938" s="122">
        <f>SUM(E925:E962)</f>
        <v>10</v>
      </c>
    </row>
    <row r="939" spans="1:9" ht="18.75">
      <c r="A939" s="185"/>
      <c r="B939" s="111" t="str">
        <f>[1]B2!$G$20</f>
        <v>الکترونیک (1)</v>
      </c>
      <c r="C939" s="100">
        <f t="shared" si="4"/>
        <v>3</v>
      </c>
      <c r="D939" s="99">
        <v>51</v>
      </c>
      <c r="E939" s="102"/>
      <c r="F939" s="102"/>
      <c r="G939" s="189"/>
      <c r="H939" s="113" t="s">
        <v>202</v>
      </c>
      <c r="I939" s="123">
        <f>SUMPRODUCT(D925:D962,E925:E962)</f>
        <v>748</v>
      </c>
    </row>
    <row r="940" spans="1:9" ht="18.75">
      <c r="A940" s="185"/>
      <c r="B940" s="111" t="str">
        <f>[1]B2!$G$21</f>
        <v>مقررات هواپیمایی</v>
      </c>
      <c r="C940" s="100">
        <f t="shared" si="4"/>
        <v>2</v>
      </c>
      <c r="D940" s="99">
        <f>[1]B2!$J$21</f>
        <v>34</v>
      </c>
      <c r="E940" s="102"/>
      <c r="F940" s="102"/>
      <c r="G940" s="189"/>
      <c r="H940" s="113" t="s">
        <v>203</v>
      </c>
      <c r="I940" s="123">
        <f>I928</f>
        <v>2023</v>
      </c>
    </row>
    <row r="941" spans="1:9" ht="18.75">
      <c r="A941" s="185"/>
      <c r="B941" s="111" t="str">
        <f>[1]B2!$G$22</f>
        <v>ماشینهای الکتریکی</v>
      </c>
      <c r="C941" s="100">
        <f t="shared" si="4"/>
        <v>2</v>
      </c>
      <c r="D941" s="99">
        <v>34</v>
      </c>
      <c r="E941" s="102"/>
      <c r="F941" s="102"/>
      <c r="G941" s="189"/>
      <c r="H941" s="113" t="s">
        <v>204</v>
      </c>
      <c r="I941" s="123">
        <f>I940-I939</f>
        <v>1275</v>
      </c>
    </row>
    <row r="942" spans="1:9" ht="18.75">
      <c r="A942" s="185"/>
      <c r="B942" s="111" t="str">
        <f>[1]B2!$G$23</f>
        <v>عوامل انسانی</v>
      </c>
      <c r="C942" s="100">
        <f t="shared" si="4"/>
        <v>2</v>
      </c>
      <c r="D942" s="99">
        <f>[1]B2!$J$23</f>
        <v>34</v>
      </c>
      <c r="E942" s="102"/>
      <c r="F942" s="102"/>
      <c r="G942" s="189"/>
      <c r="H942" s="189"/>
      <c r="I942" s="189"/>
    </row>
    <row r="943" spans="1:9" ht="18.75">
      <c r="A943" s="185"/>
      <c r="B943" s="111" t="str">
        <f>[1]B2!$G$24</f>
        <v>کارگاه ماشینهای الکتریکی</v>
      </c>
      <c r="C943" s="100">
        <f t="shared" si="4"/>
        <v>2</v>
      </c>
      <c r="D943" s="99">
        <f>[1]B2!$J$24</f>
        <v>34</v>
      </c>
      <c r="E943" s="102"/>
      <c r="F943" s="102"/>
      <c r="G943" s="189"/>
      <c r="H943" s="189"/>
      <c r="I943" s="119" t="s">
        <v>230</v>
      </c>
    </row>
    <row r="944" spans="1:9" ht="18.75">
      <c r="A944" s="185"/>
      <c r="B944" s="111" t="str">
        <f>[1]B2!$G$25</f>
        <v>الکترونیک (2)</v>
      </c>
      <c r="C944" s="100">
        <f t="shared" si="4"/>
        <v>4</v>
      </c>
      <c r="D944" s="99">
        <f>[1]B2!$J$25</f>
        <v>68</v>
      </c>
      <c r="E944" s="102">
        <v>1</v>
      </c>
      <c r="F944" s="102"/>
      <c r="G944" s="189"/>
      <c r="H944" s="189"/>
      <c r="I944" s="119"/>
    </row>
    <row r="945" spans="1:9" ht="18.75">
      <c r="A945" s="185"/>
      <c r="B945" s="111" t="str">
        <f>[1]B2!$G$26</f>
        <v>آزمایشگاه الکترونیک (1)</v>
      </c>
      <c r="C945" s="100">
        <f t="shared" si="4"/>
        <v>3</v>
      </c>
      <c r="D945" s="99">
        <v>51</v>
      </c>
      <c r="E945" s="102"/>
      <c r="F945" s="102"/>
      <c r="G945" s="189"/>
      <c r="H945" s="112"/>
      <c r="I945" s="122"/>
    </row>
    <row r="946" spans="1:9" ht="18.75">
      <c r="A946" s="185"/>
      <c r="B946" s="111" t="str">
        <f>[1]B2!$G$27</f>
        <v>کارگاه ابزار شناسی</v>
      </c>
      <c r="C946" s="100">
        <f t="shared" si="4"/>
        <v>2</v>
      </c>
      <c r="D946" s="99">
        <v>34</v>
      </c>
      <c r="E946" s="102"/>
      <c r="F946" s="102"/>
      <c r="G946" s="189"/>
      <c r="H946" s="113"/>
      <c r="I946" s="123"/>
    </row>
    <row r="947" spans="1:9" ht="18.75">
      <c r="A947" s="185"/>
      <c r="B947" s="111" t="str">
        <f>[1]B2!$G$28</f>
        <v>آیرودینامیک و تئوری پرواز</v>
      </c>
      <c r="C947" s="100">
        <f t="shared" si="4"/>
        <v>2</v>
      </c>
      <c r="D947" s="99">
        <v>34</v>
      </c>
      <c r="E947" s="102"/>
      <c r="F947" s="102"/>
      <c r="G947" s="189"/>
      <c r="H947" s="113"/>
      <c r="I947" s="123"/>
    </row>
    <row r="948" spans="1:9" ht="18.75">
      <c r="A948" s="185"/>
      <c r="B948" s="111" t="str">
        <f>[1]B2!$G$29</f>
        <v>اصول موتورهای جت</v>
      </c>
      <c r="C948" s="100">
        <f t="shared" si="4"/>
        <v>2</v>
      </c>
      <c r="D948" s="99">
        <v>34</v>
      </c>
      <c r="E948" s="102"/>
      <c r="F948" s="102"/>
      <c r="G948" s="189"/>
      <c r="H948" s="113"/>
      <c r="I948" s="123"/>
    </row>
    <row r="949" spans="1:9" ht="18.75">
      <c r="A949" s="185"/>
      <c r="B949" s="111" t="str">
        <f>[1]B2!$G$30</f>
        <v xml:space="preserve">فرستنده و گیرنده در هواپیما  </v>
      </c>
      <c r="C949" s="100">
        <f t="shared" si="4"/>
        <v>3</v>
      </c>
      <c r="D949" s="99">
        <v>51</v>
      </c>
      <c r="E949" s="102"/>
      <c r="F949" s="102"/>
      <c r="G949" s="189"/>
      <c r="H949" s="189"/>
      <c r="I949" s="189"/>
    </row>
    <row r="950" spans="1:9" ht="18.75">
      <c r="A950" s="185"/>
      <c r="B950" s="111" t="str">
        <f>[1]B2!$G$31</f>
        <v>آزمایشگاه الکترونیک (2)</v>
      </c>
      <c r="C950" s="100">
        <f t="shared" si="4"/>
        <v>4</v>
      </c>
      <c r="D950" s="99">
        <f>[1]B2!$J$31</f>
        <v>68</v>
      </c>
      <c r="E950" s="102">
        <v>1</v>
      </c>
      <c r="F950" s="102"/>
      <c r="G950" s="189"/>
      <c r="H950" s="189"/>
      <c r="I950" s="119"/>
    </row>
    <row r="951" spans="1:9" ht="18.75">
      <c r="A951" s="185"/>
      <c r="B951" s="111" t="str">
        <f>[1]B2!$G$32</f>
        <v>مدار منطقی</v>
      </c>
      <c r="C951" s="100">
        <f t="shared" si="4"/>
        <v>4</v>
      </c>
      <c r="D951" s="99">
        <f>[1]B2!$J$32</f>
        <v>68</v>
      </c>
      <c r="E951" s="102"/>
      <c r="F951" s="102"/>
      <c r="G951" s="189"/>
      <c r="H951" s="189"/>
      <c r="I951" s="189"/>
    </row>
    <row r="952" spans="1:9" ht="18.75">
      <c r="A952" s="185"/>
      <c r="B952" s="120" t="str">
        <f>[1]B2!$G$33</f>
        <v>آزمایشگاه مدار منطقی</v>
      </c>
      <c r="C952" s="100">
        <f t="shared" si="4"/>
        <v>4</v>
      </c>
      <c r="D952" s="99">
        <f>[1]B2!$J$33</f>
        <v>68</v>
      </c>
      <c r="E952" s="102"/>
      <c r="F952" s="102"/>
      <c r="G952" s="189"/>
      <c r="H952" s="189"/>
      <c r="I952" s="189"/>
    </row>
    <row r="953" spans="1:9" ht="18.75">
      <c r="A953" s="185"/>
      <c r="B953" s="121" t="str">
        <f>[1]B2!$G$34</f>
        <v>سیستمهای الکترونیکی هواپیما</v>
      </c>
      <c r="C953" s="100">
        <f t="shared" si="4"/>
        <v>2</v>
      </c>
      <c r="D953" s="99">
        <v>34</v>
      </c>
      <c r="E953" s="102"/>
      <c r="F953" s="102"/>
      <c r="G953" s="189"/>
      <c r="H953" s="189"/>
      <c r="I953" s="189"/>
    </row>
    <row r="954" spans="1:9" ht="18.75">
      <c r="A954" s="185"/>
      <c r="B954" s="120" t="str">
        <f>[1]B2!$G$35</f>
        <v>تئوری پرواز و ساختمان هواپیما</v>
      </c>
      <c r="C954" s="100">
        <f t="shared" si="4"/>
        <v>2</v>
      </c>
      <c r="D954" s="99">
        <v>34</v>
      </c>
      <c r="E954" s="102"/>
      <c r="F954" s="102"/>
      <c r="G954" s="189"/>
      <c r="H954" s="189"/>
      <c r="I954" s="189"/>
    </row>
    <row r="955" spans="1:9" ht="18.75">
      <c r="A955" s="185"/>
      <c r="B955" s="120" t="str">
        <f>[1]B2!$G$36</f>
        <v>ناوبری و رادار</v>
      </c>
      <c r="C955" s="100">
        <f t="shared" si="4"/>
        <v>3</v>
      </c>
      <c r="D955" s="99">
        <v>51</v>
      </c>
      <c r="E955" s="102"/>
      <c r="F955" s="102"/>
      <c r="G955" s="189"/>
      <c r="H955" s="189"/>
      <c r="I955" s="189"/>
    </row>
    <row r="956" spans="1:9" ht="18.75">
      <c r="A956" s="185"/>
      <c r="B956" s="120" t="str">
        <f>[1]B2!$G$37</f>
        <v xml:space="preserve">آزمایشگاه فرستنده و گیرنده </v>
      </c>
      <c r="C956" s="100">
        <f t="shared" si="4"/>
        <v>2</v>
      </c>
      <c r="D956" s="99">
        <v>34</v>
      </c>
      <c r="E956" s="102"/>
      <c r="F956" s="102"/>
      <c r="G956" s="189"/>
      <c r="H956" s="189"/>
      <c r="I956" s="189"/>
    </row>
    <row r="957" spans="1:9" ht="18.75">
      <c r="A957" s="185"/>
      <c r="B957" s="120" t="str">
        <f>[1]B2!$G$38</f>
        <v>کارگاه ساختمان هواپیما</v>
      </c>
      <c r="C957" s="100">
        <f t="shared" si="4"/>
        <v>2</v>
      </c>
      <c r="D957" s="99">
        <v>34</v>
      </c>
      <c r="E957" s="102"/>
      <c r="F957" s="102"/>
      <c r="G957" s="189"/>
      <c r="H957" s="189"/>
      <c r="I957" s="189"/>
    </row>
    <row r="958" spans="1:9" ht="18.75">
      <c r="A958" s="185"/>
      <c r="B958" s="120" t="str">
        <f>[1]B2!$G$39</f>
        <v>سیستمهای الکتریکی هواپیما</v>
      </c>
      <c r="C958" s="100">
        <f t="shared" si="4"/>
        <v>3</v>
      </c>
      <c r="D958" s="99">
        <v>51</v>
      </c>
      <c r="E958" s="102"/>
      <c r="F958" s="102"/>
      <c r="G958" s="189"/>
      <c r="H958" s="189"/>
      <c r="I958" s="189"/>
    </row>
    <row r="959" spans="1:9" ht="18.75">
      <c r="A959" s="185"/>
      <c r="B959" s="120" t="str">
        <f>[1]B2!$G$40</f>
        <v>کارگاه سیستمهای الکتریکی هواپیما</v>
      </c>
      <c r="C959" s="100">
        <f t="shared" si="4"/>
        <v>3</v>
      </c>
      <c r="D959" s="99">
        <v>51</v>
      </c>
      <c r="E959" s="102"/>
      <c r="F959" s="102"/>
      <c r="G959" s="189"/>
      <c r="H959" s="189"/>
      <c r="I959" s="189"/>
    </row>
    <row r="960" spans="1:9" ht="18.75">
      <c r="A960" s="185"/>
      <c r="B960" s="120" t="str">
        <f>[1]B2!$G$41</f>
        <v>آلات دقیق هواپیما</v>
      </c>
      <c r="C960" s="100">
        <f t="shared" si="4"/>
        <v>3</v>
      </c>
      <c r="D960" s="99">
        <v>51</v>
      </c>
      <c r="E960" s="102"/>
      <c r="F960" s="102"/>
      <c r="G960" s="189"/>
      <c r="H960" s="189"/>
      <c r="I960" s="189"/>
    </row>
    <row r="961" spans="1:9" ht="18.75">
      <c r="A961" s="185"/>
      <c r="B961" s="120" t="str">
        <f>[1]B2!$G$42</f>
        <v>کارگاه آلات دقیق هواپیما</v>
      </c>
      <c r="C961" s="100">
        <f>D961/17</f>
        <v>3</v>
      </c>
      <c r="D961" s="99">
        <v>51</v>
      </c>
      <c r="E961" s="102"/>
      <c r="F961" s="102"/>
      <c r="G961" s="189"/>
      <c r="H961" s="189"/>
      <c r="I961" s="189"/>
    </row>
    <row r="962" spans="1:9" ht="18.75">
      <c r="A962" s="185"/>
      <c r="B962" s="120" t="str">
        <f>[1]B2!$G$43</f>
        <v>کارگاه موتور جت</v>
      </c>
      <c r="C962" s="100">
        <f>D962/17</f>
        <v>2</v>
      </c>
      <c r="D962" s="99">
        <f>[1]B2!$J$43</f>
        <v>34</v>
      </c>
      <c r="E962" s="102"/>
      <c r="F962" s="102"/>
      <c r="G962" s="189"/>
      <c r="H962" s="189"/>
      <c r="I962" s="189"/>
    </row>
    <row r="963" spans="1:9">
      <c r="A963" s="185">
        <f>1+A923</f>
        <v>25</v>
      </c>
      <c r="B963" s="109" t="s">
        <v>271</v>
      </c>
      <c r="C963" s="95" t="s">
        <v>197</v>
      </c>
      <c r="D963" s="233" t="s">
        <v>198</v>
      </c>
      <c r="E963" s="233"/>
      <c r="F963" s="117" t="s">
        <v>272</v>
      </c>
      <c r="G963" s="191"/>
      <c r="H963" s="191"/>
      <c r="I963" s="191"/>
    </row>
    <row r="964" spans="1:9" ht="67.5">
      <c r="A964" s="185"/>
      <c r="B964" s="110" t="s">
        <v>199</v>
      </c>
      <c r="C964" s="16" t="s">
        <v>59</v>
      </c>
      <c r="D964" s="16" t="s">
        <v>60</v>
      </c>
      <c r="E964" s="116" t="s">
        <v>228</v>
      </c>
      <c r="F964" s="116" t="s">
        <v>225</v>
      </c>
      <c r="G964" s="104"/>
      <c r="H964" s="104" t="s">
        <v>273</v>
      </c>
      <c r="I964" s="104"/>
    </row>
    <row r="965" spans="1:9" ht="18.75">
      <c r="A965" s="185"/>
      <c r="B965" s="111" t="str">
        <f>[1]B2!$G$6</f>
        <v xml:space="preserve">زبان 1 </v>
      </c>
      <c r="C965" s="100">
        <f>D965/17</f>
        <v>6</v>
      </c>
      <c r="D965" s="166">
        <f>[1]B2!$J$6</f>
        <v>102</v>
      </c>
      <c r="E965" s="102">
        <v>1</v>
      </c>
      <c r="F965" s="102"/>
      <c r="G965" s="191"/>
      <c r="H965" s="227" t="s">
        <v>226</v>
      </c>
      <c r="I965" s="227"/>
    </row>
    <row r="966" spans="1:9" ht="18.75">
      <c r="A966" s="185"/>
      <c r="B966" s="111" t="str">
        <f>[1]B2!$G$7</f>
        <v>ریاضی</v>
      </c>
      <c r="C966" s="100">
        <f t="shared" ref="C966:C1000" si="5">D966/17</f>
        <v>4</v>
      </c>
      <c r="D966" s="166">
        <f>[1]B2!$J$7</f>
        <v>68</v>
      </c>
      <c r="E966" s="102">
        <v>1</v>
      </c>
      <c r="F966" s="102"/>
      <c r="G966" s="191"/>
      <c r="H966" s="112" t="s">
        <v>201</v>
      </c>
      <c r="I966" s="191">
        <f>SUM(F965:F1002)</f>
        <v>0</v>
      </c>
    </row>
    <row r="967" spans="1:9" ht="18.75">
      <c r="A967" s="185"/>
      <c r="B967" s="111" t="str">
        <f>[1]B2!$G$8</f>
        <v>فیزیک</v>
      </c>
      <c r="C967" s="100">
        <f t="shared" si="5"/>
        <v>4</v>
      </c>
      <c r="D967" s="166">
        <f>[1]B2!$J$8</f>
        <v>68</v>
      </c>
      <c r="E967" s="102">
        <v>1</v>
      </c>
      <c r="F967" s="102"/>
      <c r="G967" s="191"/>
      <c r="H967" s="113" t="s">
        <v>202</v>
      </c>
      <c r="I967" s="191">
        <f>SUMPRODUCT(D965:D1002,F965:F1002)</f>
        <v>0</v>
      </c>
    </row>
    <row r="968" spans="1:9" ht="18.75">
      <c r="A968" s="185"/>
      <c r="B968" s="111" t="str">
        <f>[1]B2!$G$9</f>
        <v>مبانی الکتریسیته و مدارهای DC</v>
      </c>
      <c r="C968" s="100">
        <f t="shared" si="5"/>
        <v>4</v>
      </c>
      <c r="D968" s="99">
        <f>[1]B2!$J$9</f>
        <v>68</v>
      </c>
      <c r="E968" s="102"/>
      <c r="F968" s="102"/>
      <c r="G968" s="191"/>
      <c r="H968" s="113" t="s">
        <v>203</v>
      </c>
      <c r="I968" s="191">
        <f>SUM(D965:D1002)</f>
        <v>2681</v>
      </c>
    </row>
    <row r="969" spans="1:9" ht="18.75">
      <c r="A969" s="185"/>
      <c r="B969" s="111" t="str">
        <f>[1]B2!$G$10</f>
        <v>علم مواد</v>
      </c>
      <c r="C969" s="100">
        <f t="shared" si="5"/>
        <v>4</v>
      </c>
      <c r="D969" s="99">
        <f>[1]B2!$J$10</f>
        <v>68</v>
      </c>
      <c r="E969" s="102"/>
      <c r="F969" s="102"/>
      <c r="G969" s="191"/>
      <c r="H969" s="113" t="s">
        <v>204</v>
      </c>
      <c r="I969" s="191">
        <f>I968-I967</f>
        <v>2681</v>
      </c>
    </row>
    <row r="970" spans="1:9" ht="18.75">
      <c r="A970" s="185"/>
      <c r="B970" s="111" t="str">
        <f>[1]B2!$G$11</f>
        <v>نقشه کشی صنعتی</v>
      </c>
      <c r="C970" s="100">
        <f t="shared" si="5"/>
        <v>4</v>
      </c>
      <c r="D970" s="166">
        <f>[1]B2!$J$11</f>
        <v>68</v>
      </c>
      <c r="E970" s="102"/>
      <c r="F970" s="102"/>
      <c r="G970" s="191"/>
      <c r="H970" s="232"/>
      <c r="I970" s="232"/>
    </row>
    <row r="971" spans="1:9" ht="18.75">
      <c r="A971" s="185"/>
      <c r="B971" s="111" t="str">
        <f>[1]B2!$G$12</f>
        <v>زبان 2</v>
      </c>
      <c r="C971" s="100">
        <f t="shared" si="5"/>
        <v>6</v>
      </c>
      <c r="D971" s="99">
        <f>[1]B2!$J$12</f>
        <v>102</v>
      </c>
      <c r="E971" s="102"/>
      <c r="F971" s="102"/>
      <c r="G971" s="191"/>
      <c r="H971" s="230" t="s">
        <v>229</v>
      </c>
      <c r="I971" s="230"/>
    </row>
    <row r="972" spans="1:9" ht="18.75">
      <c r="A972" s="185"/>
      <c r="B972" s="111" t="str">
        <f>[1]B2!$G$13</f>
        <v>آزمایشگاه فیزیک</v>
      </c>
      <c r="C972" s="100">
        <f t="shared" si="5"/>
        <v>4</v>
      </c>
      <c r="D972" s="166">
        <f>[1]B2!$J$13</f>
        <v>68</v>
      </c>
      <c r="E972" s="102"/>
      <c r="F972" s="102"/>
      <c r="G972" s="191"/>
      <c r="H972" s="230"/>
      <c r="I972" s="230"/>
    </row>
    <row r="973" spans="1:9" ht="18.75">
      <c r="A973" s="185"/>
      <c r="B973" s="111" t="str">
        <f>[1]B2!$G$14</f>
        <v>آزمایشگاه مدارهای DC</v>
      </c>
      <c r="C973" s="100">
        <f t="shared" si="5"/>
        <v>4</v>
      </c>
      <c r="D973" s="99">
        <f>[1]B2!$J$14</f>
        <v>68</v>
      </c>
      <c r="E973" s="102"/>
      <c r="F973" s="102"/>
      <c r="G973" s="191"/>
      <c r="H973" s="113"/>
      <c r="I973" s="191"/>
    </row>
    <row r="974" spans="1:9" ht="18.75">
      <c r="A974" s="185"/>
      <c r="B974" s="111" t="str">
        <f>[1]B2!$G$15</f>
        <v>مدارهای AC</v>
      </c>
      <c r="C974" s="100">
        <f t="shared" si="5"/>
        <v>4</v>
      </c>
      <c r="D974" s="99">
        <f>[1]B2!$J$15</f>
        <v>68</v>
      </c>
      <c r="E974" s="102"/>
      <c r="F974" s="102"/>
      <c r="G974" s="191"/>
      <c r="H974" s="113"/>
      <c r="I974" s="191"/>
    </row>
    <row r="975" spans="1:9" ht="18.75">
      <c r="A975" s="185"/>
      <c r="B975" s="111" t="str">
        <f>[1]B2!$G$16</f>
        <v>تئوری کارگاه 1</v>
      </c>
      <c r="C975" s="100">
        <f t="shared" si="5"/>
        <v>4</v>
      </c>
      <c r="D975" s="99">
        <f>[1]B2!$J$16</f>
        <v>68</v>
      </c>
      <c r="E975" s="102"/>
      <c r="F975" s="102"/>
      <c r="G975" s="191"/>
      <c r="H975" s="191"/>
      <c r="I975" s="191"/>
    </row>
    <row r="976" spans="1:9" ht="18.75">
      <c r="A976" s="185"/>
      <c r="B976" s="111" t="str">
        <f>[1]B2!$G$17</f>
        <v xml:space="preserve">تئوری کارگاه 2  </v>
      </c>
      <c r="C976" s="100">
        <f t="shared" si="5"/>
        <v>4</v>
      </c>
      <c r="D976" s="99">
        <f>[1]B2!$J$17</f>
        <v>68</v>
      </c>
      <c r="E976" s="102"/>
      <c r="F976" s="102"/>
      <c r="G976" s="191"/>
      <c r="H976" s="230"/>
      <c r="I976" s="230"/>
    </row>
    <row r="977" spans="1:9" ht="18.75">
      <c r="A977" s="185"/>
      <c r="B977" s="111" t="str">
        <f>[1]B2!$G$18</f>
        <v>زبان 3</v>
      </c>
      <c r="C977" s="100">
        <f t="shared" si="5"/>
        <v>6</v>
      </c>
      <c r="D977" s="99">
        <f>[1]B2!$J$18</f>
        <v>102</v>
      </c>
      <c r="E977" s="102"/>
      <c r="F977" s="102"/>
      <c r="G977" s="191"/>
      <c r="H977" s="192" t="s">
        <v>227</v>
      </c>
      <c r="I977" s="192"/>
    </row>
    <row r="978" spans="1:9" ht="18.75">
      <c r="A978" s="185"/>
      <c r="B978" s="111" t="str">
        <f>[1]B2!$G$19</f>
        <v>آزمایشگاه مدارهای AC</v>
      </c>
      <c r="C978" s="100">
        <f t="shared" si="5"/>
        <v>4</v>
      </c>
      <c r="D978" s="99">
        <f>[1]B2!$J$19</f>
        <v>68</v>
      </c>
      <c r="E978" s="102"/>
      <c r="F978" s="102"/>
      <c r="G978" s="191"/>
      <c r="H978" s="112" t="s">
        <v>201</v>
      </c>
      <c r="I978" s="122">
        <f>SUM(E965:E1002)</f>
        <v>3</v>
      </c>
    </row>
    <row r="979" spans="1:9" ht="18.75">
      <c r="A979" s="185"/>
      <c r="B979" s="111" t="str">
        <f>[1]B2!$G$20</f>
        <v>الکترونیک (1)</v>
      </c>
      <c r="C979" s="100">
        <f t="shared" si="5"/>
        <v>4</v>
      </c>
      <c r="D979" s="99">
        <f>[1]B2!$J$20</f>
        <v>68</v>
      </c>
      <c r="E979" s="102"/>
      <c r="F979" s="102"/>
      <c r="G979" s="191"/>
      <c r="H979" s="113" t="s">
        <v>202</v>
      </c>
      <c r="I979" s="123">
        <f>SUMPRODUCT(D965:D1002,E965:E1002)</f>
        <v>238</v>
      </c>
    </row>
    <row r="980" spans="1:9" ht="18.75">
      <c r="A980" s="185"/>
      <c r="B980" s="111" t="str">
        <f>[1]B2!$G$21</f>
        <v>مقررات هواپیمایی</v>
      </c>
      <c r="C980" s="100">
        <f t="shared" si="5"/>
        <v>2</v>
      </c>
      <c r="D980" s="99">
        <f>[1]B2!$J$21</f>
        <v>34</v>
      </c>
      <c r="E980" s="102"/>
      <c r="F980" s="102"/>
      <c r="G980" s="191"/>
      <c r="H980" s="113" t="s">
        <v>203</v>
      </c>
      <c r="I980" s="123">
        <f>I968</f>
        <v>2681</v>
      </c>
    </row>
    <row r="981" spans="1:9" ht="18.75">
      <c r="A981" s="185"/>
      <c r="B981" s="111" t="str">
        <f>[1]B2!$G$22</f>
        <v>ماشینهای الکتریکی</v>
      </c>
      <c r="C981" s="100">
        <f t="shared" si="5"/>
        <v>4</v>
      </c>
      <c r="D981" s="99">
        <f>[1]B2!$J$22</f>
        <v>68</v>
      </c>
      <c r="E981" s="102"/>
      <c r="F981" s="102"/>
      <c r="G981" s="191"/>
      <c r="H981" s="113" t="s">
        <v>204</v>
      </c>
      <c r="I981" s="123">
        <f>I980-I979</f>
        <v>2443</v>
      </c>
    </row>
    <row r="982" spans="1:9" ht="18.75">
      <c r="A982" s="185"/>
      <c r="B982" s="111" t="str">
        <f>[1]B2!$G$23</f>
        <v>عوامل انسانی</v>
      </c>
      <c r="C982" s="100">
        <f t="shared" si="5"/>
        <v>2</v>
      </c>
      <c r="D982" s="99">
        <f>[1]B2!$J$23</f>
        <v>34</v>
      </c>
      <c r="E982" s="102"/>
      <c r="F982" s="102"/>
      <c r="G982" s="191"/>
      <c r="H982" s="191"/>
      <c r="I982" s="191"/>
    </row>
    <row r="983" spans="1:9" ht="18.75">
      <c r="A983" s="185"/>
      <c r="B983" s="111" t="str">
        <f>[1]B2!$G$24</f>
        <v>کارگاه ماشینهای الکتریکی</v>
      </c>
      <c r="C983" s="100">
        <f t="shared" si="5"/>
        <v>2</v>
      </c>
      <c r="D983" s="99">
        <f>[1]B2!$J$24</f>
        <v>34</v>
      </c>
      <c r="E983" s="102"/>
      <c r="F983" s="102"/>
      <c r="G983" s="191"/>
      <c r="H983" s="191"/>
      <c r="I983" s="119" t="s">
        <v>230</v>
      </c>
    </row>
    <row r="984" spans="1:9" ht="18.75">
      <c r="A984" s="185"/>
      <c r="B984" s="111" t="str">
        <f>[1]B2!$G$25</f>
        <v>الکترونیک (2)</v>
      </c>
      <c r="C984" s="100">
        <f t="shared" si="5"/>
        <v>4</v>
      </c>
      <c r="D984" s="99">
        <f>[1]B2!$J$25</f>
        <v>68</v>
      </c>
      <c r="E984" s="102"/>
      <c r="F984" s="102"/>
      <c r="G984" s="191"/>
      <c r="H984" s="191"/>
      <c r="I984" s="119"/>
    </row>
    <row r="985" spans="1:9" ht="18.75">
      <c r="A985" s="185"/>
      <c r="B985" s="111" t="str">
        <f>[1]B2!$G$26</f>
        <v>آزمایشگاه الکترونیک (1)</v>
      </c>
      <c r="C985" s="100">
        <f t="shared" si="5"/>
        <v>4</v>
      </c>
      <c r="D985" s="99">
        <f>[1]B2!$J$26</f>
        <v>68</v>
      </c>
      <c r="E985" s="102"/>
      <c r="F985" s="102"/>
      <c r="G985" s="191"/>
      <c r="H985" s="112"/>
      <c r="I985" s="122"/>
    </row>
    <row r="986" spans="1:9" ht="18.75">
      <c r="A986" s="185"/>
      <c r="B986" s="111" t="str">
        <f>[1]B2!$G$27</f>
        <v>کارگاه ابزار شناسی</v>
      </c>
      <c r="C986" s="100">
        <f t="shared" si="5"/>
        <v>4</v>
      </c>
      <c r="D986" s="99">
        <f>[1]B2!$J$27</f>
        <v>68</v>
      </c>
      <c r="E986" s="102"/>
      <c r="F986" s="102"/>
      <c r="G986" s="191"/>
      <c r="H986" s="113"/>
      <c r="I986" s="123"/>
    </row>
    <row r="987" spans="1:9" ht="18.75">
      <c r="B987" s="111" t="str">
        <f>[1]B2!$G$28</f>
        <v>آیرودینامیک و تئوری پرواز</v>
      </c>
      <c r="C987" s="100">
        <f t="shared" si="5"/>
        <v>3</v>
      </c>
      <c r="D987" s="99">
        <f>[1]B2!$J$28</f>
        <v>51</v>
      </c>
      <c r="E987" s="102"/>
      <c r="F987" s="102"/>
      <c r="G987" s="191"/>
      <c r="H987" s="113"/>
      <c r="I987" s="123"/>
    </row>
    <row r="988" spans="1:9" ht="18.75">
      <c r="B988" s="111" t="str">
        <f>[1]B2!$G$29</f>
        <v>اصول موتورهای جت</v>
      </c>
      <c r="C988" s="100">
        <f t="shared" si="5"/>
        <v>2</v>
      </c>
      <c r="D988" s="99">
        <f>[1]B2!$J$29</f>
        <v>34</v>
      </c>
      <c r="E988" s="102"/>
      <c r="F988" s="102"/>
      <c r="G988" s="191"/>
      <c r="H988" s="113"/>
      <c r="I988" s="123"/>
    </row>
    <row r="989" spans="1:9" ht="18.75">
      <c r="B989" s="111" t="str">
        <f>[1]B2!$G$30</f>
        <v xml:space="preserve">فرستنده و گیرنده در هواپیما  </v>
      </c>
      <c r="C989" s="100">
        <f t="shared" si="5"/>
        <v>4</v>
      </c>
      <c r="D989" s="99">
        <f>[1]B2!$J$30</f>
        <v>68</v>
      </c>
      <c r="E989" s="102"/>
      <c r="F989" s="102"/>
      <c r="G989" s="191"/>
      <c r="H989" s="191"/>
      <c r="I989" s="191"/>
    </row>
    <row r="990" spans="1:9" ht="18.75">
      <c r="B990" s="111" t="str">
        <f>[1]B2!$G$31</f>
        <v>آزمایشگاه الکترونیک (2)</v>
      </c>
      <c r="C990" s="100">
        <f t="shared" si="5"/>
        <v>4</v>
      </c>
      <c r="D990" s="99">
        <f>[1]B2!$J$31</f>
        <v>68</v>
      </c>
      <c r="E990" s="102"/>
      <c r="F990" s="102"/>
      <c r="G990" s="191"/>
      <c r="H990" s="191"/>
      <c r="I990" s="119"/>
    </row>
    <row r="991" spans="1:9" ht="18.75">
      <c r="B991" s="111" t="str">
        <f>[1]B2!$G$32</f>
        <v>مدار منطقی</v>
      </c>
      <c r="C991" s="100">
        <f t="shared" si="5"/>
        <v>4</v>
      </c>
      <c r="D991" s="99">
        <f>[1]B2!$J$32</f>
        <v>68</v>
      </c>
      <c r="E991" s="102"/>
      <c r="F991" s="102"/>
      <c r="G991" s="191"/>
      <c r="H991" s="191"/>
      <c r="I991" s="191"/>
    </row>
    <row r="992" spans="1:9" ht="18.75">
      <c r="B992" s="120" t="str">
        <f>[1]B2!$G$33</f>
        <v>آزمایشگاه مدار منطقی</v>
      </c>
      <c r="C992" s="100">
        <f t="shared" si="5"/>
        <v>4</v>
      </c>
      <c r="D992" s="99">
        <f>[1]B2!$J$33</f>
        <v>68</v>
      </c>
      <c r="E992" s="102"/>
      <c r="F992" s="102"/>
      <c r="G992" s="191"/>
      <c r="H992" s="191"/>
      <c r="I992" s="191"/>
    </row>
    <row r="993" spans="1:9" ht="18.75">
      <c r="B993" s="121" t="str">
        <f>[1]B2!$G$34</f>
        <v>سیستمهای الکترونیکی هواپیما</v>
      </c>
      <c r="C993" s="100">
        <f t="shared" si="5"/>
        <v>4</v>
      </c>
      <c r="D993" s="99">
        <f>[1]B2!$J$34</f>
        <v>68</v>
      </c>
      <c r="E993" s="102"/>
      <c r="F993" s="102"/>
      <c r="G993" s="191"/>
      <c r="H993" s="191"/>
      <c r="I993" s="191"/>
    </row>
    <row r="994" spans="1:9" ht="18.75">
      <c r="B994" s="120" t="str">
        <f>[1]B2!$G$35</f>
        <v>تئوری پرواز و ساختمان هواپیما</v>
      </c>
      <c r="C994" s="100">
        <f t="shared" si="5"/>
        <v>4</v>
      </c>
      <c r="D994" s="99">
        <f>[1]B2!$J$35</f>
        <v>68</v>
      </c>
      <c r="E994" s="102"/>
      <c r="F994" s="102"/>
      <c r="G994" s="191"/>
      <c r="H994" s="191"/>
      <c r="I994" s="191"/>
    </row>
    <row r="995" spans="1:9" ht="18.75">
      <c r="B995" s="120" t="str">
        <f>[1]B2!$G$36</f>
        <v>ناوبری و رادار</v>
      </c>
      <c r="C995" s="100">
        <f t="shared" si="5"/>
        <v>6</v>
      </c>
      <c r="D995" s="99">
        <f>[1]B2!$J$36</f>
        <v>102</v>
      </c>
      <c r="E995" s="102"/>
      <c r="F995" s="102"/>
      <c r="G995" s="191"/>
      <c r="H995" s="191"/>
      <c r="I995" s="191"/>
    </row>
    <row r="996" spans="1:9" ht="18.75">
      <c r="B996" s="120" t="str">
        <f>[1]B2!$G$37</f>
        <v xml:space="preserve">آزمایشگاه فرستنده و گیرنده </v>
      </c>
      <c r="C996" s="100">
        <f t="shared" si="5"/>
        <v>4</v>
      </c>
      <c r="D996" s="99">
        <f>[1]B2!$J$37</f>
        <v>68</v>
      </c>
      <c r="E996" s="102"/>
      <c r="F996" s="102"/>
      <c r="G996" s="191"/>
      <c r="H996" s="191"/>
      <c r="I996" s="191"/>
    </row>
    <row r="997" spans="1:9" ht="18.75">
      <c r="B997" s="120" t="str">
        <f>[1]B2!$G$38</f>
        <v>کارگاه ساختمان هواپیما</v>
      </c>
      <c r="C997" s="100">
        <f t="shared" si="5"/>
        <v>4</v>
      </c>
      <c r="D997" s="99">
        <f>[1]B2!$J$38</f>
        <v>68</v>
      </c>
      <c r="E997" s="102"/>
      <c r="F997" s="102"/>
      <c r="G997" s="191"/>
      <c r="H997" s="191"/>
      <c r="I997" s="191"/>
    </row>
    <row r="998" spans="1:9" ht="18.75">
      <c r="B998" s="120" t="str">
        <f>[1]B2!$G$39</f>
        <v>سیستمهای الکتریکی هواپیما</v>
      </c>
      <c r="C998" s="100">
        <f t="shared" si="5"/>
        <v>7.3529411764705879</v>
      </c>
      <c r="D998" s="99">
        <f>[1]B2!$J$39</f>
        <v>125</v>
      </c>
      <c r="E998" s="102"/>
      <c r="F998" s="102"/>
      <c r="G998" s="191"/>
      <c r="H998" s="191"/>
      <c r="I998" s="191"/>
    </row>
    <row r="999" spans="1:9" ht="18.75">
      <c r="B999" s="120" t="str">
        <f>[1]B2!$G$40</f>
        <v>کارگاه سیستمهای الکتریکی هواپیما</v>
      </c>
      <c r="C999" s="100">
        <f t="shared" si="5"/>
        <v>5</v>
      </c>
      <c r="D999" s="99">
        <f>[1]B2!$J$40</f>
        <v>85</v>
      </c>
      <c r="E999" s="102"/>
      <c r="F999" s="102"/>
      <c r="G999" s="191"/>
      <c r="H999" s="191"/>
      <c r="I999" s="191"/>
    </row>
    <row r="1000" spans="1:9" ht="18.75">
      <c r="B1000" s="120" t="str">
        <f>[1]B2!$G$41</f>
        <v>آلات دقیق هواپیما</v>
      </c>
      <c r="C1000" s="100">
        <f t="shared" si="5"/>
        <v>7.3529411764705879</v>
      </c>
      <c r="D1000" s="99">
        <f>[1]B2!$J$41</f>
        <v>125</v>
      </c>
      <c r="E1000" s="102"/>
      <c r="F1000" s="102"/>
      <c r="G1000" s="191"/>
      <c r="H1000" s="191"/>
      <c r="I1000" s="191"/>
    </row>
    <row r="1001" spans="1:9" ht="18.75">
      <c r="B1001" s="120" t="str">
        <f>[1]B2!$G$42</f>
        <v>کارگاه آلات دقیق هواپیما</v>
      </c>
      <c r="C1001" s="100">
        <f>D1001/17</f>
        <v>5</v>
      </c>
      <c r="D1001" s="99">
        <f>[1]B2!$J$42</f>
        <v>85</v>
      </c>
      <c r="E1001" s="102"/>
      <c r="F1001" s="102"/>
      <c r="G1001" s="191"/>
      <c r="H1001" s="191"/>
      <c r="I1001" s="191"/>
    </row>
    <row r="1002" spans="1:9" ht="18.75">
      <c r="B1002" s="120" t="str">
        <f>[1]B2!$G$43</f>
        <v>کارگاه موتور جت</v>
      </c>
      <c r="C1002" s="100">
        <f>D1002/17</f>
        <v>2</v>
      </c>
      <c r="D1002" s="99">
        <f>[1]B2!$J$43</f>
        <v>34</v>
      </c>
      <c r="E1002" s="102"/>
      <c r="F1002" s="102"/>
      <c r="G1002" s="191"/>
      <c r="H1002" s="191"/>
      <c r="I1002" s="191"/>
    </row>
    <row r="1003" spans="1:9">
      <c r="A1003" s="185">
        <f>1+A963</f>
        <v>26</v>
      </c>
      <c r="B1003" s="109" t="s">
        <v>276</v>
      </c>
      <c r="C1003" s="95" t="s">
        <v>197</v>
      </c>
      <c r="D1003" s="95" t="s">
        <v>198</v>
      </c>
      <c r="E1003" s="117"/>
      <c r="F1003" s="117" t="s">
        <v>245</v>
      </c>
      <c r="G1003" s="185"/>
      <c r="H1003" s="185"/>
      <c r="I1003" s="185"/>
    </row>
    <row r="1004" spans="1:9" ht="67.5">
      <c r="A1004" s="185"/>
      <c r="B1004" s="110" t="s">
        <v>199</v>
      </c>
      <c r="C1004" s="16" t="s">
        <v>59</v>
      </c>
      <c r="D1004" s="16" t="s">
        <v>60</v>
      </c>
      <c r="E1004" s="116" t="s">
        <v>228</v>
      </c>
      <c r="F1004" s="116" t="s">
        <v>225</v>
      </c>
      <c r="G1004" s="104"/>
      <c r="H1004" s="104"/>
      <c r="I1004" s="104"/>
    </row>
    <row r="1005" spans="1:9" ht="18.75">
      <c r="A1005" s="185"/>
      <c r="B1005" s="129" t="s">
        <v>25</v>
      </c>
      <c r="C1005" s="100"/>
      <c r="D1005" s="131">
        <v>34</v>
      </c>
      <c r="E1005" s="102"/>
      <c r="F1005" s="102"/>
      <c r="G1005" s="185"/>
      <c r="H1005" s="186" t="s">
        <v>226</v>
      </c>
      <c r="I1005" s="186"/>
    </row>
    <row r="1006" spans="1:9" ht="18.75">
      <c r="A1006" s="185"/>
      <c r="B1006" s="129" t="s">
        <v>24</v>
      </c>
      <c r="C1006" s="100"/>
      <c r="D1006" s="132">
        <v>51</v>
      </c>
      <c r="E1006" s="102"/>
      <c r="F1006" s="102"/>
      <c r="G1006" s="185"/>
      <c r="H1006" s="112" t="s">
        <v>201</v>
      </c>
      <c r="I1006" s="187">
        <f>SUM(F1005:F1026)</f>
        <v>4</v>
      </c>
    </row>
    <row r="1007" spans="1:9" ht="18.75">
      <c r="A1007" s="185"/>
      <c r="B1007" s="129" t="s">
        <v>11</v>
      </c>
      <c r="C1007" s="100"/>
      <c r="D1007" s="131">
        <v>34</v>
      </c>
      <c r="E1007" s="102"/>
      <c r="F1007" s="102"/>
      <c r="G1007" s="185"/>
      <c r="H1007" s="113" t="s">
        <v>202</v>
      </c>
      <c r="I1007" s="185">
        <f>SUMPRODUCT(D1005:D1026,F1005:F1026)</f>
        <v>153</v>
      </c>
    </row>
    <row r="1008" spans="1:9" ht="18.75">
      <c r="A1008" s="185"/>
      <c r="B1008" s="129" t="s">
        <v>160</v>
      </c>
      <c r="C1008" s="100"/>
      <c r="D1008" s="132">
        <v>102</v>
      </c>
      <c r="E1008" s="102"/>
      <c r="F1008" s="102"/>
      <c r="G1008" s="185"/>
      <c r="H1008" s="113" t="s">
        <v>203</v>
      </c>
      <c r="I1008" s="185">
        <f>SUM(D1005:D1026)</f>
        <v>935</v>
      </c>
    </row>
    <row r="1009" spans="1:9" ht="18.75">
      <c r="A1009" s="185"/>
      <c r="B1009" s="129" t="s">
        <v>14</v>
      </c>
      <c r="C1009" s="100"/>
      <c r="D1009" s="131">
        <v>34</v>
      </c>
      <c r="E1009" s="102"/>
      <c r="F1009" s="102"/>
      <c r="G1009" s="185"/>
      <c r="H1009" s="113" t="s">
        <v>204</v>
      </c>
      <c r="I1009" s="185">
        <f>I1008-I1007</f>
        <v>782</v>
      </c>
    </row>
    <row r="1010" spans="1:9" ht="18.75">
      <c r="A1010" s="185"/>
      <c r="B1010" s="129" t="s">
        <v>9</v>
      </c>
      <c r="C1010" s="100"/>
      <c r="D1010" s="132">
        <v>34</v>
      </c>
      <c r="E1010" s="102">
        <v>1</v>
      </c>
      <c r="F1010" s="102">
        <v>1</v>
      </c>
      <c r="G1010" s="185"/>
      <c r="H1010" s="185"/>
      <c r="I1010" s="185"/>
    </row>
    <row r="1011" spans="1:9" ht="18.75">
      <c r="A1011" s="185"/>
      <c r="B1011" s="129" t="s">
        <v>13</v>
      </c>
      <c r="C1011" s="100"/>
      <c r="D1011" s="131">
        <v>34</v>
      </c>
      <c r="E1011" s="102"/>
      <c r="F1011" s="102"/>
      <c r="G1011" s="185"/>
      <c r="H1011" s="185"/>
      <c r="I1011" s="119" t="s">
        <v>244</v>
      </c>
    </row>
    <row r="1012" spans="1:9" ht="18.75">
      <c r="A1012" s="185"/>
      <c r="B1012" s="129" t="s">
        <v>158</v>
      </c>
      <c r="C1012" s="100"/>
      <c r="D1012" s="132">
        <v>34</v>
      </c>
      <c r="E1012" s="102">
        <v>1</v>
      </c>
      <c r="F1012" s="102">
        <v>1</v>
      </c>
      <c r="G1012" s="185"/>
      <c r="H1012" s="185"/>
      <c r="I1012" s="185"/>
    </row>
    <row r="1013" spans="1:9" ht="18.75">
      <c r="A1013" s="185"/>
      <c r="B1013" s="129" t="s">
        <v>153</v>
      </c>
      <c r="C1013" s="100"/>
      <c r="D1013" s="131">
        <v>34</v>
      </c>
      <c r="E1013" s="102"/>
      <c r="F1013" s="102"/>
      <c r="G1013" s="185"/>
      <c r="H1013" s="185"/>
      <c r="I1013" s="185"/>
    </row>
    <row r="1014" spans="1:9" ht="18.75">
      <c r="A1014" s="185"/>
      <c r="B1014" s="129" t="s">
        <v>12</v>
      </c>
      <c r="C1014" s="100"/>
      <c r="D1014" s="131">
        <v>34</v>
      </c>
      <c r="E1014" s="102"/>
      <c r="F1014" s="102"/>
      <c r="G1014" s="185"/>
      <c r="H1014" s="185"/>
      <c r="I1014" s="185"/>
    </row>
    <row r="1015" spans="1:9" ht="18.75">
      <c r="A1015" s="185"/>
      <c r="B1015" s="129" t="s">
        <v>150</v>
      </c>
      <c r="C1015" s="100"/>
      <c r="D1015" s="131">
        <v>34</v>
      </c>
      <c r="E1015" s="102"/>
      <c r="F1015" s="102"/>
      <c r="G1015" s="185"/>
      <c r="H1015" s="185"/>
      <c r="I1015" s="185"/>
    </row>
    <row r="1016" spans="1:9" ht="18.75">
      <c r="A1016" s="185"/>
      <c r="B1016" s="129" t="s">
        <v>17</v>
      </c>
      <c r="C1016" s="100"/>
      <c r="D1016" s="132">
        <v>51</v>
      </c>
      <c r="E1016" s="102">
        <v>1</v>
      </c>
      <c r="F1016" s="102">
        <v>1</v>
      </c>
      <c r="G1016" s="185"/>
      <c r="H1016" s="185"/>
      <c r="I1016" s="185"/>
    </row>
    <row r="1017" spans="1:9" ht="18.75">
      <c r="A1017" s="185"/>
      <c r="B1017" s="129" t="s">
        <v>168</v>
      </c>
      <c r="C1017" s="100"/>
      <c r="D1017" s="131">
        <v>34</v>
      </c>
      <c r="E1017" s="102"/>
      <c r="F1017" s="102"/>
      <c r="G1017" s="185"/>
      <c r="H1017" s="186" t="s">
        <v>227</v>
      </c>
      <c r="I1017" s="186"/>
    </row>
    <row r="1018" spans="1:9" ht="18.75">
      <c r="A1018" s="185"/>
      <c r="B1018" s="129" t="s">
        <v>16</v>
      </c>
      <c r="C1018" s="100"/>
      <c r="D1018" s="131">
        <v>34</v>
      </c>
      <c r="E1018" s="102"/>
      <c r="F1018" s="102"/>
      <c r="G1018" s="185"/>
      <c r="H1018" s="112" t="s">
        <v>201</v>
      </c>
      <c r="I1018" s="187">
        <f>SUM(E1005:E1026)</f>
        <v>4</v>
      </c>
    </row>
    <row r="1019" spans="1:9" ht="18.75">
      <c r="A1019" s="185"/>
      <c r="B1019" s="129" t="s">
        <v>18</v>
      </c>
      <c r="C1019" s="100"/>
      <c r="D1019" s="131">
        <v>51</v>
      </c>
      <c r="E1019" s="102"/>
      <c r="F1019" s="102"/>
      <c r="G1019" s="185"/>
      <c r="H1019" s="113" t="s">
        <v>202</v>
      </c>
      <c r="I1019" s="185">
        <f>SUMPRODUCT(D1005:D1026,E1005:E1026)</f>
        <v>153</v>
      </c>
    </row>
    <row r="1020" spans="1:9" ht="18.75">
      <c r="A1020" s="185"/>
      <c r="B1020" s="129" t="s">
        <v>173</v>
      </c>
      <c r="C1020" s="100"/>
      <c r="D1020" s="132">
        <v>34</v>
      </c>
      <c r="E1020" s="102">
        <v>1</v>
      </c>
      <c r="F1020" s="102">
        <v>1</v>
      </c>
      <c r="G1020" s="185"/>
      <c r="H1020" s="113" t="s">
        <v>203</v>
      </c>
      <c r="I1020" s="123">
        <f>SUM(D1005:D1026)</f>
        <v>935</v>
      </c>
    </row>
    <row r="1021" spans="1:9" ht="18.75">
      <c r="A1021" s="185"/>
      <c r="B1021" s="129" t="s">
        <v>174</v>
      </c>
      <c r="C1021" s="100"/>
      <c r="D1021" s="133">
        <v>34</v>
      </c>
      <c r="E1021" s="102"/>
      <c r="F1021" s="102"/>
      <c r="G1021" s="185"/>
      <c r="H1021" s="113" t="s">
        <v>204</v>
      </c>
      <c r="I1021" s="123">
        <f>I1020-I1019</f>
        <v>782</v>
      </c>
    </row>
    <row r="1022" spans="1:9" ht="18.75">
      <c r="A1022" s="185"/>
      <c r="B1022" s="129" t="s">
        <v>175</v>
      </c>
      <c r="C1022" s="100"/>
      <c r="D1022" s="133">
        <v>51</v>
      </c>
      <c r="E1022" s="102"/>
      <c r="F1022" s="102"/>
      <c r="G1022" s="185"/>
      <c r="H1022" s="185"/>
      <c r="I1022" s="185"/>
    </row>
    <row r="1023" spans="1:9" ht="18.75">
      <c r="A1023" s="185"/>
      <c r="B1023" s="129" t="s">
        <v>176</v>
      </c>
      <c r="C1023" s="100"/>
      <c r="D1023" s="133">
        <v>51</v>
      </c>
      <c r="E1023" s="102"/>
      <c r="F1023" s="102"/>
      <c r="G1023" s="185"/>
      <c r="H1023" s="185"/>
      <c r="I1023" s="119" t="s">
        <v>230</v>
      </c>
    </row>
    <row r="1024" spans="1:9" ht="18.75">
      <c r="A1024" s="185"/>
      <c r="B1024" s="130" t="s">
        <v>152</v>
      </c>
      <c r="C1024" s="100"/>
      <c r="D1024" s="133">
        <v>51</v>
      </c>
      <c r="E1024" s="102"/>
      <c r="F1024" s="102"/>
      <c r="G1024" s="185"/>
      <c r="H1024" s="185"/>
      <c r="I1024" s="185"/>
    </row>
    <row r="1025" spans="1:9" ht="18.75">
      <c r="A1025" s="185"/>
      <c r="B1025" s="130" t="s">
        <v>151</v>
      </c>
      <c r="C1025" s="100"/>
      <c r="D1025" s="134">
        <v>51</v>
      </c>
      <c r="E1025" s="102"/>
      <c r="F1025" s="102"/>
      <c r="G1025" s="185"/>
      <c r="H1025" s="185"/>
      <c r="I1025" s="185"/>
    </row>
    <row r="1026" spans="1:9" ht="18.75">
      <c r="A1026" s="185"/>
      <c r="B1026" s="129" t="s">
        <v>177</v>
      </c>
      <c r="C1026" s="100"/>
      <c r="D1026" s="135">
        <v>34</v>
      </c>
      <c r="E1026" s="102"/>
      <c r="F1026" s="102"/>
      <c r="G1026" s="185"/>
      <c r="H1026" s="185"/>
      <c r="I1026" s="185"/>
    </row>
    <row r="1027" spans="1:9">
      <c r="A1027" s="185"/>
      <c r="B1027" s="114"/>
      <c r="C1027" s="185"/>
      <c r="D1027" s="185"/>
      <c r="E1027" s="185"/>
      <c r="F1027" s="185"/>
      <c r="G1027" s="185"/>
      <c r="H1027" s="185"/>
      <c r="I1027" s="185"/>
    </row>
    <row r="1028" spans="1:9">
      <c r="A1028" s="185"/>
      <c r="B1028" s="114"/>
      <c r="C1028" s="185"/>
      <c r="D1028" s="185"/>
      <c r="E1028" s="185"/>
      <c r="F1028" s="185"/>
      <c r="G1028" s="185"/>
      <c r="H1028" s="185"/>
      <c r="I1028" s="185"/>
    </row>
    <row r="1029" spans="1:9">
      <c r="B1029" s="114"/>
      <c r="C1029" s="184"/>
      <c r="D1029" s="184"/>
      <c r="E1029" s="184"/>
      <c r="F1029" s="184"/>
      <c r="G1029" s="184"/>
      <c r="H1029" s="184"/>
      <c r="I1029" s="184"/>
    </row>
    <row r="1030" spans="1:9">
      <c r="B1030" s="114"/>
      <c r="C1030" s="184"/>
      <c r="D1030" s="184"/>
      <c r="E1030" s="184"/>
      <c r="F1030" s="184"/>
      <c r="G1030" s="184"/>
      <c r="H1030" s="184"/>
      <c r="I1030" s="184"/>
    </row>
    <row r="1031" spans="1:9">
      <c r="B1031" s="114"/>
      <c r="C1031" s="184"/>
      <c r="D1031" s="184"/>
      <c r="E1031" s="184"/>
      <c r="F1031" s="184"/>
      <c r="G1031" s="184"/>
      <c r="H1031" s="184"/>
      <c r="I1031" s="184"/>
    </row>
    <row r="1032" spans="1:9">
      <c r="B1032" s="114"/>
      <c r="C1032" s="184"/>
      <c r="D1032" s="184"/>
      <c r="E1032" s="184"/>
      <c r="F1032" s="184"/>
      <c r="G1032" s="184"/>
      <c r="H1032" s="184"/>
      <c r="I1032" s="184"/>
    </row>
    <row r="1033" spans="1:9">
      <c r="B1033" s="114"/>
      <c r="C1033" s="184"/>
      <c r="D1033" s="184"/>
      <c r="E1033" s="184"/>
      <c r="F1033" s="184"/>
      <c r="G1033" s="184"/>
      <c r="H1033" s="184"/>
      <c r="I1033" s="184"/>
    </row>
    <row r="1034" spans="1:9">
      <c r="B1034" s="114"/>
      <c r="C1034" s="184"/>
      <c r="D1034" s="184"/>
      <c r="E1034" s="184"/>
      <c r="F1034" s="184"/>
      <c r="G1034" s="184"/>
      <c r="H1034" s="184"/>
      <c r="I1034" s="184"/>
    </row>
    <row r="1035" spans="1:9">
      <c r="B1035" s="114"/>
      <c r="C1035" s="184"/>
      <c r="D1035" s="184"/>
      <c r="E1035" s="184"/>
      <c r="F1035" s="184"/>
      <c r="G1035" s="184"/>
      <c r="H1035" s="184"/>
      <c r="I1035" s="184"/>
    </row>
    <row r="1036" spans="1:9">
      <c r="B1036" s="114"/>
      <c r="C1036" s="184"/>
      <c r="D1036" s="184"/>
      <c r="E1036" s="184"/>
      <c r="F1036" s="184"/>
      <c r="G1036" s="184"/>
      <c r="H1036" s="184"/>
      <c r="I1036" s="184"/>
    </row>
    <row r="1037" spans="1:9">
      <c r="B1037" s="114"/>
      <c r="C1037" s="184"/>
      <c r="D1037" s="184"/>
      <c r="E1037" s="184"/>
      <c r="F1037" s="184"/>
      <c r="G1037" s="184"/>
      <c r="H1037" s="184"/>
      <c r="I1037" s="184"/>
    </row>
    <row r="1038" spans="1:9">
      <c r="B1038" s="114"/>
      <c r="C1038" s="184"/>
      <c r="D1038" s="184"/>
      <c r="E1038" s="184"/>
      <c r="F1038" s="184"/>
      <c r="G1038" s="184"/>
      <c r="H1038" s="184"/>
      <c r="I1038" s="184"/>
    </row>
    <row r="1039" spans="1:9">
      <c r="B1039" s="114"/>
      <c r="C1039" s="184"/>
      <c r="D1039" s="184"/>
      <c r="E1039" s="184"/>
      <c r="F1039" s="184"/>
      <c r="G1039" s="184"/>
      <c r="H1039" s="184"/>
      <c r="I1039" s="184"/>
    </row>
    <row r="1040" spans="1:9">
      <c r="B1040" s="114"/>
      <c r="C1040" s="184"/>
      <c r="D1040" s="184"/>
      <c r="E1040" s="184"/>
      <c r="F1040" s="184"/>
      <c r="G1040" s="184"/>
      <c r="H1040" s="184"/>
      <c r="I1040" s="184"/>
    </row>
    <row r="1041" spans="1:9">
      <c r="B1041" s="114"/>
      <c r="C1041" s="184"/>
      <c r="D1041" s="184"/>
      <c r="E1041" s="184"/>
      <c r="F1041" s="184"/>
      <c r="G1041" s="184"/>
      <c r="H1041" s="184"/>
      <c r="I1041" s="184"/>
    </row>
    <row r="1042" spans="1:9">
      <c r="B1042" s="114"/>
      <c r="C1042" s="184"/>
      <c r="D1042" s="184"/>
      <c r="E1042" s="184"/>
      <c r="F1042" s="184"/>
      <c r="G1042" s="184"/>
      <c r="H1042" s="184"/>
      <c r="I1042" s="184"/>
    </row>
    <row r="1043" spans="1:9">
      <c r="A1043" s="185">
        <f>1+A1003</f>
        <v>27</v>
      </c>
      <c r="B1043" s="109" t="s">
        <v>277</v>
      </c>
      <c r="C1043" s="95" t="s">
        <v>197</v>
      </c>
      <c r="D1043" s="95" t="s">
        <v>198</v>
      </c>
      <c r="E1043" s="117"/>
      <c r="F1043" s="117" t="s">
        <v>248</v>
      </c>
      <c r="G1043" s="185"/>
      <c r="H1043" s="185"/>
      <c r="I1043" s="185"/>
    </row>
    <row r="1044" spans="1:9" ht="67.5">
      <c r="A1044" s="185"/>
      <c r="B1044" s="110" t="s">
        <v>199</v>
      </c>
      <c r="C1044" s="16" t="s">
        <v>59</v>
      </c>
      <c r="D1044" s="16" t="s">
        <v>60</v>
      </c>
      <c r="E1044" s="116" t="s">
        <v>228</v>
      </c>
      <c r="F1044" s="116" t="s">
        <v>225</v>
      </c>
      <c r="G1044" s="104"/>
      <c r="H1044" s="104"/>
      <c r="I1044" s="104"/>
    </row>
    <row r="1045" spans="1:9" ht="18.75">
      <c r="A1045" s="185"/>
      <c r="B1045" s="129" t="s">
        <v>25</v>
      </c>
      <c r="C1045" s="100"/>
      <c r="D1045" s="131">
        <v>34</v>
      </c>
      <c r="E1045" s="102"/>
      <c r="F1045" s="102"/>
      <c r="G1045" s="185"/>
      <c r="H1045" s="186" t="s">
        <v>226</v>
      </c>
      <c r="I1045" s="186"/>
    </row>
    <row r="1046" spans="1:9" ht="18.75">
      <c r="A1046" s="185"/>
      <c r="B1046" s="129" t="s">
        <v>24</v>
      </c>
      <c r="C1046" s="100"/>
      <c r="D1046" s="132">
        <v>51</v>
      </c>
      <c r="E1046" s="102">
        <v>1</v>
      </c>
      <c r="F1046" s="102">
        <v>1</v>
      </c>
      <c r="G1046" s="185"/>
      <c r="H1046" s="112" t="s">
        <v>201</v>
      </c>
      <c r="I1046" s="187">
        <f>SUM(F1045:F1066)</f>
        <v>5</v>
      </c>
    </row>
    <row r="1047" spans="1:9" ht="18.75">
      <c r="A1047" s="185"/>
      <c r="B1047" s="129" t="s">
        <v>11</v>
      </c>
      <c r="C1047" s="100"/>
      <c r="D1047" s="131">
        <v>34</v>
      </c>
      <c r="E1047" s="102"/>
      <c r="F1047" s="102"/>
      <c r="G1047" s="185"/>
      <c r="H1047" s="113" t="s">
        <v>202</v>
      </c>
      <c r="I1047" s="185">
        <f>SUMPRODUCT(D1045:D1066,F1045:F1066)</f>
        <v>204</v>
      </c>
    </row>
    <row r="1048" spans="1:9" ht="18.75">
      <c r="A1048" s="185"/>
      <c r="B1048" s="129" t="s">
        <v>160</v>
      </c>
      <c r="C1048" s="100"/>
      <c r="D1048" s="132">
        <v>102</v>
      </c>
      <c r="E1048" s="102"/>
      <c r="F1048" s="102"/>
      <c r="G1048" s="185"/>
      <c r="H1048" s="113" t="s">
        <v>203</v>
      </c>
      <c r="I1048" s="185">
        <f>SUM(D1045:D1066)</f>
        <v>935</v>
      </c>
    </row>
    <row r="1049" spans="1:9" ht="18.75">
      <c r="A1049" s="185"/>
      <c r="B1049" s="129" t="s">
        <v>14</v>
      </c>
      <c r="C1049" s="100"/>
      <c r="D1049" s="131">
        <v>34</v>
      </c>
      <c r="E1049" s="102"/>
      <c r="F1049" s="102"/>
      <c r="G1049" s="185"/>
      <c r="H1049" s="113" t="s">
        <v>204</v>
      </c>
      <c r="I1049" s="185">
        <f>I1048-I1047</f>
        <v>731</v>
      </c>
    </row>
    <row r="1050" spans="1:9" ht="18.75">
      <c r="A1050" s="185"/>
      <c r="B1050" s="129" t="s">
        <v>9</v>
      </c>
      <c r="C1050" s="100"/>
      <c r="D1050" s="132">
        <v>34</v>
      </c>
      <c r="E1050" s="102">
        <v>1</v>
      </c>
      <c r="F1050" s="102">
        <v>1</v>
      </c>
      <c r="G1050" s="185"/>
      <c r="H1050" s="185"/>
      <c r="I1050" s="185"/>
    </row>
    <row r="1051" spans="1:9" ht="18.75">
      <c r="A1051" s="185"/>
      <c r="B1051" s="129" t="s">
        <v>13</v>
      </c>
      <c r="C1051" s="100"/>
      <c r="D1051" s="131">
        <v>34</v>
      </c>
      <c r="E1051" s="102"/>
      <c r="F1051" s="102"/>
      <c r="G1051" s="185"/>
      <c r="H1051" s="185"/>
      <c r="I1051" s="119" t="s">
        <v>244</v>
      </c>
    </row>
    <row r="1052" spans="1:9" ht="18.75">
      <c r="A1052" s="185"/>
      <c r="B1052" s="129" t="s">
        <v>158</v>
      </c>
      <c r="C1052" s="100"/>
      <c r="D1052" s="132">
        <v>34</v>
      </c>
      <c r="E1052" s="102">
        <v>1</v>
      </c>
      <c r="F1052" s="102">
        <v>1</v>
      </c>
      <c r="G1052" s="185"/>
      <c r="H1052" s="185"/>
      <c r="I1052" s="185"/>
    </row>
    <row r="1053" spans="1:9" ht="18.75">
      <c r="A1053" s="185"/>
      <c r="B1053" s="129" t="s">
        <v>153</v>
      </c>
      <c r="C1053" s="100"/>
      <c r="D1053" s="131">
        <v>34</v>
      </c>
      <c r="E1053" s="102"/>
      <c r="F1053" s="102"/>
      <c r="G1053" s="185"/>
      <c r="H1053" s="185"/>
      <c r="I1053" s="185"/>
    </row>
    <row r="1054" spans="1:9" ht="18.75">
      <c r="A1054" s="185"/>
      <c r="B1054" s="129" t="s">
        <v>12</v>
      </c>
      <c r="C1054" s="100"/>
      <c r="D1054" s="131">
        <v>34</v>
      </c>
      <c r="E1054" s="102"/>
      <c r="F1054" s="102"/>
      <c r="G1054" s="185"/>
      <c r="H1054" s="185"/>
      <c r="I1054" s="185"/>
    </row>
    <row r="1055" spans="1:9" ht="18.75">
      <c r="A1055" s="185"/>
      <c r="B1055" s="129" t="s">
        <v>150</v>
      </c>
      <c r="C1055" s="100"/>
      <c r="D1055" s="131">
        <v>34</v>
      </c>
      <c r="E1055" s="102"/>
      <c r="F1055" s="102"/>
      <c r="G1055" s="185"/>
      <c r="H1055" s="185"/>
      <c r="I1055" s="185"/>
    </row>
    <row r="1056" spans="1:9" ht="18.75">
      <c r="A1056" s="185"/>
      <c r="B1056" s="129" t="s">
        <v>17</v>
      </c>
      <c r="C1056" s="100"/>
      <c r="D1056" s="132">
        <v>51</v>
      </c>
      <c r="E1056" s="102">
        <v>1</v>
      </c>
      <c r="F1056" s="102">
        <v>1</v>
      </c>
      <c r="G1056" s="185"/>
      <c r="H1056" s="185"/>
      <c r="I1056" s="185"/>
    </row>
    <row r="1057" spans="1:9" ht="18.75">
      <c r="A1057" s="185"/>
      <c r="B1057" s="129" t="s">
        <v>168</v>
      </c>
      <c r="C1057" s="100"/>
      <c r="D1057" s="131">
        <v>34</v>
      </c>
      <c r="E1057" s="102"/>
      <c r="F1057" s="102"/>
      <c r="G1057" s="185"/>
      <c r="H1057" s="186" t="s">
        <v>227</v>
      </c>
      <c r="I1057" s="186"/>
    </row>
    <row r="1058" spans="1:9" ht="18.75">
      <c r="A1058" s="185"/>
      <c r="B1058" s="129" t="s">
        <v>16</v>
      </c>
      <c r="C1058" s="100"/>
      <c r="D1058" s="131">
        <v>34</v>
      </c>
      <c r="E1058" s="102"/>
      <c r="F1058" s="102"/>
      <c r="G1058" s="185"/>
      <c r="H1058" s="112" t="s">
        <v>201</v>
      </c>
      <c r="I1058" s="187">
        <f>SUM(E1045:E1066)</f>
        <v>5</v>
      </c>
    </row>
    <row r="1059" spans="1:9" ht="18.75">
      <c r="A1059" s="185"/>
      <c r="B1059" s="129" t="s">
        <v>18</v>
      </c>
      <c r="C1059" s="100"/>
      <c r="D1059" s="131">
        <v>51</v>
      </c>
      <c r="E1059" s="102"/>
      <c r="F1059" s="102"/>
      <c r="G1059" s="185"/>
      <c r="H1059" s="113" t="s">
        <v>202</v>
      </c>
      <c r="I1059" s="185">
        <f>SUMPRODUCT(D1045:D1066,E1045:E1066)</f>
        <v>204</v>
      </c>
    </row>
    <row r="1060" spans="1:9" ht="18.75">
      <c r="A1060" s="185"/>
      <c r="B1060" s="129" t="s">
        <v>173</v>
      </c>
      <c r="C1060" s="100"/>
      <c r="D1060" s="132">
        <v>34</v>
      </c>
      <c r="E1060" s="102">
        <v>1</v>
      </c>
      <c r="F1060" s="102">
        <v>1</v>
      </c>
      <c r="G1060" s="185"/>
      <c r="H1060" s="113" t="s">
        <v>203</v>
      </c>
      <c r="I1060" s="123">
        <f>SUM(D1045:D1066)</f>
        <v>935</v>
      </c>
    </row>
    <row r="1061" spans="1:9" ht="18.75">
      <c r="A1061" s="185"/>
      <c r="B1061" s="129" t="s">
        <v>174</v>
      </c>
      <c r="C1061" s="100"/>
      <c r="D1061" s="133">
        <v>34</v>
      </c>
      <c r="E1061" s="102"/>
      <c r="F1061" s="102"/>
      <c r="G1061" s="185"/>
      <c r="H1061" s="113" t="s">
        <v>204</v>
      </c>
      <c r="I1061" s="123">
        <f>I1060-I1059</f>
        <v>731</v>
      </c>
    </row>
    <row r="1062" spans="1:9" ht="18.75">
      <c r="A1062" s="185"/>
      <c r="B1062" s="129" t="s">
        <v>175</v>
      </c>
      <c r="C1062" s="100"/>
      <c r="D1062" s="133">
        <v>51</v>
      </c>
      <c r="E1062" s="102"/>
      <c r="F1062" s="102"/>
      <c r="G1062" s="185"/>
      <c r="H1062" s="185"/>
      <c r="I1062" s="185"/>
    </row>
    <row r="1063" spans="1:9" ht="18.75">
      <c r="A1063" s="185"/>
      <c r="B1063" s="129" t="s">
        <v>176</v>
      </c>
      <c r="C1063" s="100"/>
      <c r="D1063" s="133">
        <v>51</v>
      </c>
      <c r="E1063" s="102"/>
      <c r="F1063" s="102"/>
      <c r="G1063" s="185"/>
      <c r="H1063" s="185"/>
      <c r="I1063" s="119" t="s">
        <v>230</v>
      </c>
    </row>
    <row r="1064" spans="1:9" ht="18.75">
      <c r="A1064" s="185"/>
      <c r="B1064" s="130" t="s">
        <v>152</v>
      </c>
      <c r="C1064" s="100"/>
      <c r="D1064" s="133">
        <v>51</v>
      </c>
      <c r="E1064" s="102"/>
      <c r="F1064" s="102"/>
      <c r="G1064" s="185"/>
      <c r="H1064" s="185"/>
      <c r="I1064" s="185"/>
    </row>
    <row r="1065" spans="1:9" ht="18.75">
      <c r="A1065" s="185"/>
      <c r="B1065" s="130" t="s">
        <v>151</v>
      </c>
      <c r="C1065" s="100"/>
      <c r="D1065" s="134">
        <v>51</v>
      </c>
      <c r="E1065" s="102"/>
      <c r="F1065" s="102"/>
      <c r="G1065" s="185"/>
      <c r="H1065" s="185"/>
      <c r="I1065" s="185"/>
    </row>
    <row r="1066" spans="1:9" ht="18.75">
      <c r="A1066" s="185"/>
      <c r="B1066" s="129" t="s">
        <v>177</v>
      </c>
      <c r="C1066" s="100"/>
      <c r="D1066" s="135">
        <v>34</v>
      </c>
      <c r="E1066" s="102"/>
      <c r="F1066" s="102"/>
      <c r="G1066" s="185"/>
      <c r="H1066" s="185"/>
      <c r="I1066" s="185"/>
    </row>
    <row r="1067" spans="1:9">
      <c r="A1067" s="185"/>
      <c r="B1067" s="114"/>
      <c r="C1067" s="185"/>
      <c r="D1067" s="185"/>
      <c r="E1067" s="185"/>
      <c r="F1067" s="185"/>
      <c r="G1067" s="185"/>
      <c r="H1067" s="185"/>
      <c r="I1067" s="185"/>
    </row>
    <row r="1068" spans="1:9">
      <c r="A1068" s="185"/>
      <c r="B1068" s="114"/>
      <c r="C1068" s="185"/>
      <c r="D1068" s="185"/>
      <c r="E1068" s="185"/>
      <c r="F1068" s="185"/>
      <c r="G1068" s="185"/>
      <c r="H1068" s="185"/>
      <c r="I1068" s="185"/>
    </row>
    <row r="1069" spans="1:9">
      <c r="B1069" s="114"/>
      <c r="C1069" s="184"/>
      <c r="D1069" s="184"/>
      <c r="E1069" s="184"/>
      <c r="F1069" s="184"/>
      <c r="G1069" s="184"/>
      <c r="H1069" s="184"/>
      <c r="I1069" s="184"/>
    </row>
    <row r="1070" spans="1:9">
      <c r="B1070" s="114"/>
      <c r="C1070" s="184"/>
      <c r="D1070" s="184"/>
      <c r="E1070" s="184"/>
      <c r="F1070" s="184"/>
      <c r="G1070" s="184"/>
      <c r="H1070" s="184"/>
      <c r="I1070" s="184"/>
    </row>
    <row r="1071" spans="1:9">
      <c r="B1071" s="114"/>
      <c r="C1071" s="184"/>
      <c r="D1071" s="184"/>
      <c r="E1071" s="184"/>
      <c r="F1071" s="184"/>
      <c r="G1071" s="184"/>
      <c r="H1071" s="184"/>
      <c r="I1071" s="184"/>
    </row>
    <row r="1072" spans="1:9">
      <c r="B1072" s="114"/>
      <c r="C1072" s="184"/>
      <c r="D1072" s="184"/>
      <c r="E1072" s="184"/>
      <c r="F1072" s="184"/>
      <c r="G1072" s="184"/>
      <c r="H1072" s="184"/>
      <c r="I1072" s="184"/>
    </row>
    <row r="1073" spans="1:9">
      <c r="B1073" s="114"/>
      <c r="C1073" s="184"/>
      <c r="D1073" s="184"/>
      <c r="E1073" s="184"/>
      <c r="F1073" s="184"/>
      <c r="G1073" s="184"/>
      <c r="H1073" s="184"/>
      <c r="I1073" s="184"/>
    </row>
    <row r="1074" spans="1:9">
      <c r="B1074" s="114"/>
      <c r="C1074" s="184"/>
      <c r="D1074" s="184"/>
      <c r="E1074" s="184"/>
      <c r="F1074" s="184"/>
      <c r="G1074" s="184"/>
      <c r="H1074" s="184"/>
      <c r="I1074" s="184"/>
    </row>
    <row r="1075" spans="1:9">
      <c r="B1075" s="114"/>
      <c r="C1075" s="184"/>
      <c r="D1075" s="184"/>
      <c r="E1075" s="184"/>
      <c r="F1075" s="184"/>
      <c r="G1075" s="184"/>
      <c r="H1075" s="184"/>
      <c r="I1075" s="184"/>
    </row>
    <row r="1076" spans="1:9">
      <c r="B1076" s="114"/>
      <c r="C1076" s="184"/>
      <c r="D1076" s="184"/>
      <c r="E1076" s="184"/>
      <c r="F1076" s="184"/>
      <c r="G1076" s="184"/>
      <c r="H1076" s="184"/>
      <c r="I1076" s="184"/>
    </row>
    <row r="1077" spans="1:9">
      <c r="B1077" s="114"/>
      <c r="C1077" s="184"/>
      <c r="D1077" s="184"/>
      <c r="E1077" s="184"/>
      <c r="F1077" s="184"/>
      <c r="G1077" s="184"/>
      <c r="H1077" s="184"/>
      <c r="I1077" s="184"/>
    </row>
    <row r="1078" spans="1:9">
      <c r="B1078" s="114"/>
      <c r="C1078" s="184"/>
      <c r="D1078" s="184"/>
      <c r="E1078" s="184"/>
      <c r="F1078" s="184"/>
      <c r="G1078" s="184"/>
      <c r="H1078" s="184"/>
      <c r="I1078" s="184"/>
    </row>
    <row r="1079" spans="1:9">
      <c r="B1079" s="114"/>
      <c r="C1079" s="184"/>
      <c r="D1079" s="184"/>
      <c r="E1079" s="184"/>
      <c r="F1079" s="184"/>
      <c r="G1079" s="184"/>
      <c r="H1079" s="184"/>
      <c r="I1079" s="184"/>
    </row>
    <row r="1080" spans="1:9">
      <c r="B1080" s="114"/>
      <c r="C1080" s="184"/>
      <c r="D1080" s="184"/>
      <c r="E1080" s="184"/>
      <c r="F1080" s="184"/>
      <c r="G1080" s="184"/>
      <c r="H1080" s="184"/>
      <c r="I1080" s="184"/>
    </row>
    <row r="1081" spans="1:9">
      <c r="B1081" s="114"/>
      <c r="C1081" s="184"/>
      <c r="D1081" s="184"/>
      <c r="E1081" s="184"/>
      <c r="F1081" s="184"/>
      <c r="G1081" s="184"/>
      <c r="H1081" s="184"/>
      <c r="I1081" s="184"/>
    </row>
    <row r="1082" spans="1:9">
      <c r="B1082" s="114"/>
      <c r="C1082" s="184"/>
      <c r="D1082" s="184"/>
      <c r="E1082" s="184"/>
      <c r="F1082" s="184"/>
      <c r="G1082" s="184"/>
      <c r="H1082" s="184"/>
      <c r="I1082" s="184"/>
    </row>
    <row r="1083" spans="1:9">
      <c r="A1083" s="185">
        <f>1+A1043</f>
        <v>28</v>
      </c>
      <c r="B1083" s="109" t="s">
        <v>278</v>
      </c>
      <c r="C1083" s="95" t="s">
        <v>197</v>
      </c>
      <c r="D1083" s="95" t="s">
        <v>198</v>
      </c>
      <c r="E1083" s="117"/>
      <c r="F1083" s="117" t="s">
        <v>248</v>
      </c>
      <c r="G1083" s="185"/>
      <c r="H1083" s="185"/>
      <c r="I1083" s="185"/>
    </row>
    <row r="1084" spans="1:9" ht="67.5">
      <c r="A1084" s="185"/>
      <c r="B1084" s="110" t="s">
        <v>199</v>
      </c>
      <c r="C1084" s="16" t="s">
        <v>59</v>
      </c>
      <c r="D1084" s="16" t="s">
        <v>60</v>
      </c>
      <c r="E1084" s="116" t="s">
        <v>228</v>
      </c>
      <c r="F1084" s="116" t="s">
        <v>225</v>
      </c>
      <c r="G1084" s="104"/>
      <c r="H1084" s="104"/>
      <c r="I1084" s="104"/>
    </row>
    <row r="1085" spans="1:9" ht="18.75">
      <c r="A1085" s="185"/>
      <c r="B1085" s="129" t="s">
        <v>25</v>
      </c>
      <c r="C1085" s="100"/>
      <c r="D1085" s="131">
        <v>34</v>
      </c>
      <c r="E1085" s="102"/>
      <c r="F1085" s="102"/>
      <c r="G1085" s="185"/>
      <c r="H1085" s="186" t="s">
        <v>226</v>
      </c>
      <c r="I1085" s="186"/>
    </row>
    <row r="1086" spans="1:9" ht="18.75">
      <c r="A1086" s="185"/>
      <c r="B1086" s="129" t="s">
        <v>24</v>
      </c>
      <c r="C1086" s="100"/>
      <c r="D1086" s="132">
        <v>51</v>
      </c>
      <c r="E1086" s="102"/>
      <c r="F1086" s="102"/>
      <c r="G1086" s="185"/>
      <c r="H1086" s="112" t="s">
        <v>201</v>
      </c>
      <c r="I1086" s="187">
        <f>SUM(F1085:F1106)</f>
        <v>2</v>
      </c>
    </row>
    <row r="1087" spans="1:9" ht="18.75">
      <c r="A1087" s="185"/>
      <c r="B1087" s="129" t="s">
        <v>11</v>
      </c>
      <c r="C1087" s="100"/>
      <c r="D1087" s="131">
        <v>34</v>
      </c>
      <c r="E1087" s="102"/>
      <c r="F1087" s="102"/>
      <c r="G1087" s="185"/>
      <c r="H1087" s="113" t="s">
        <v>202</v>
      </c>
      <c r="I1087" s="185">
        <f>SUMPRODUCT(D1085:D1106,F1085:F1106)</f>
        <v>68</v>
      </c>
    </row>
    <row r="1088" spans="1:9" ht="18.75">
      <c r="A1088" s="185"/>
      <c r="B1088" s="129" t="s">
        <v>160</v>
      </c>
      <c r="C1088" s="100"/>
      <c r="D1088" s="132">
        <v>102</v>
      </c>
      <c r="E1088" s="102"/>
      <c r="F1088" s="102"/>
      <c r="G1088" s="185"/>
      <c r="H1088" s="113" t="s">
        <v>203</v>
      </c>
      <c r="I1088" s="185">
        <f>SUM(D1085:D1106)</f>
        <v>935</v>
      </c>
    </row>
    <row r="1089" spans="1:9" ht="18.75">
      <c r="A1089" s="185"/>
      <c r="B1089" s="129" t="s">
        <v>14</v>
      </c>
      <c r="C1089" s="100"/>
      <c r="D1089" s="131">
        <v>34</v>
      </c>
      <c r="E1089" s="102"/>
      <c r="F1089" s="102"/>
      <c r="G1089" s="185"/>
      <c r="H1089" s="113" t="s">
        <v>204</v>
      </c>
      <c r="I1089" s="185">
        <f>I1088-I1087</f>
        <v>867</v>
      </c>
    </row>
    <row r="1090" spans="1:9" ht="18.75">
      <c r="A1090" s="185"/>
      <c r="B1090" s="129" t="s">
        <v>9</v>
      </c>
      <c r="C1090" s="100"/>
      <c r="D1090" s="132">
        <v>34</v>
      </c>
      <c r="E1090" s="102">
        <v>1</v>
      </c>
      <c r="F1090" s="102">
        <v>1</v>
      </c>
      <c r="G1090" s="185"/>
      <c r="H1090" s="185"/>
      <c r="I1090" s="185"/>
    </row>
    <row r="1091" spans="1:9" ht="18.75">
      <c r="A1091" s="185"/>
      <c r="B1091" s="129" t="s">
        <v>13</v>
      </c>
      <c r="C1091" s="100"/>
      <c r="D1091" s="131">
        <v>34</v>
      </c>
      <c r="E1091" s="102"/>
      <c r="F1091" s="102"/>
      <c r="G1091" s="185"/>
      <c r="H1091" s="185"/>
      <c r="I1091" s="119" t="s">
        <v>244</v>
      </c>
    </row>
    <row r="1092" spans="1:9" ht="18.75">
      <c r="A1092" s="185"/>
      <c r="B1092" s="129" t="s">
        <v>158</v>
      </c>
      <c r="C1092" s="100"/>
      <c r="D1092" s="132">
        <v>34</v>
      </c>
      <c r="E1092" s="102">
        <v>1</v>
      </c>
      <c r="F1092" s="102">
        <v>1</v>
      </c>
      <c r="G1092" s="185"/>
      <c r="H1092" s="185"/>
      <c r="I1092" s="185"/>
    </row>
    <row r="1093" spans="1:9" ht="18.75">
      <c r="A1093" s="185"/>
      <c r="B1093" s="129" t="s">
        <v>153</v>
      </c>
      <c r="C1093" s="100"/>
      <c r="D1093" s="131">
        <v>34</v>
      </c>
      <c r="E1093" s="102"/>
      <c r="F1093" s="102"/>
      <c r="G1093" s="185"/>
      <c r="H1093" s="185"/>
      <c r="I1093" s="185"/>
    </row>
    <row r="1094" spans="1:9" ht="18.75">
      <c r="A1094" s="185"/>
      <c r="B1094" s="129" t="s">
        <v>12</v>
      </c>
      <c r="C1094" s="100"/>
      <c r="D1094" s="131">
        <v>34</v>
      </c>
      <c r="E1094" s="102"/>
      <c r="F1094" s="102"/>
      <c r="G1094" s="185"/>
      <c r="H1094" s="185"/>
      <c r="I1094" s="185"/>
    </row>
    <row r="1095" spans="1:9" ht="18.75">
      <c r="A1095" s="185"/>
      <c r="B1095" s="129" t="s">
        <v>150</v>
      </c>
      <c r="C1095" s="100"/>
      <c r="D1095" s="131">
        <v>34</v>
      </c>
      <c r="E1095" s="102"/>
      <c r="F1095" s="102"/>
      <c r="G1095" s="185"/>
      <c r="H1095" s="185"/>
      <c r="I1095" s="185"/>
    </row>
    <row r="1096" spans="1:9" ht="18.75">
      <c r="A1096" s="185"/>
      <c r="B1096" s="129" t="s">
        <v>17</v>
      </c>
      <c r="C1096" s="100"/>
      <c r="D1096" s="132">
        <v>51</v>
      </c>
      <c r="E1096" s="102"/>
      <c r="F1096" s="102"/>
      <c r="G1096" s="185"/>
      <c r="H1096" s="185"/>
      <c r="I1096" s="185"/>
    </row>
    <row r="1097" spans="1:9" ht="18.75">
      <c r="A1097" s="185"/>
      <c r="B1097" s="129" t="s">
        <v>168</v>
      </c>
      <c r="C1097" s="100"/>
      <c r="D1097" s="131">
        <v>34</v>
      </c>
      <c r="E1097" s="102"/>
      <c r="F1097" s="102"/>
      <c r="G1097" s="185"/>
      <c r="H1097" s="186" t="s">
        <v>227</v>
      </c>
      <c r="I1097" s="186"/>
    </row>
    <row r="1098" spans="1:9" ht="18.75">
      <c r="A1098" s="185"/>
      <c r="B1098" s="129" t="s">
        <v>16</v>
      </c>
      <c r="C1098" s="100"/>
      <c r="D1098" s="131">
        <v>34</v>
      </c>
      <c r="E1098" s="102"/>
      <c r="F1098" s="102"/>
      <c r="G1098" s="185"/>
      <c r="H1098" s="112" t="s">
        <v>201</v>
      </c>
      <c r="I1098" s="187">
        <f>SUM(E1085:E1106)</f>
        <v>2</v>
      </c>
    </row>
    <row r="1099" spans="1:9" ht="18.75">
      <c r="A1099" s="185"/>
      <c r="B1099" s="129" t="s">
        <v>18</v>
      </c>
      <c r="C1099" s="100"/>
      <c r="D1099" s="131">
        <v>51</v>
      </c>
      <c r="E1099" s="102"/>
      <c r="F1099" s="102"/>
      <c r="G1099" s="185"/>
      <c r="H1099" s="113" t="s">
        <v>202</v>
      </c>
      <c r="I1099" s="185">
        <f>SUMPRODUCT(D1085:D1106,E1085:E1106)</f>
        <v>68</v>
      </c>
    </row>
    <row r="1100" spans="1:9" ht="18.75">
      <c r="A1100" s="185"/>
      <c r="B1100" s="129" t="s">
        <v>173</v>
      </c>
      <c r="C1100" s="100"/>
      <c r="D1100" s="132">
        <v>34</v>
      </c>
      <c r="E1100" s="102"/>
      <c r="F1100" s="102"/>
      <c r="G1100" s="185"/>
      <c r="H1100" s="113" t="s">
        <v>203</v>
      </c>
      <c r="I1100" s="123">
        <f>SUM(D1085:D1106)</f>
        <v>935</v>
      </c>
    </row>
    <row r="1101" spans="1:9" ht="18.75">
      <c r="A1101" s="185"/>
      <c r="B1101" s="129" t="s">
        <v>174</v>
      </c>
      <c r="C1101" s="100"/>
      <c r="D1101" s="133">
        <v>34</v>
      </c>
      <c r="E1101" s="102"/>
      <c r="F1101" s="102"/>
      <c r="G1101" s="185"/>
      <c r="H1101" s="113" t="s">
        <v>204</v>
      </c>
      <c r="I1101" s="123">
        <f>I1100-I1099</f>
        <v>867</v>
      </c>
    </row>
    <row r="1102" spans="1:9" ht="18.75">
      <c r="A1102" s="185"/>
      <c r="B1102" s="129" t="s">
        <v>175</v>
      </c>
      <c r="C1102" s="100"/>
      <c r="D1102" s="133">
        <v>51</v>
      </c>
      <c r="E1102" s="102"/>
      <c r="F1102" s="102"/>
      <c r="G1102" s="185"/>
      <c r="H1102" s="185"/>
      <c r="I1102" s="185"/>
    </row>
    <row r="1103" spans="1:9" ht="18.75">
      <c r="A1103" s="185"/>
      <c r="B1103" s="129" t="s">
        <v>176</v>
      </c>
      <c r="C1103" s="100"/>
      <c r="D1103" s="133">
        <v>51</v>
      </c>
      <c r="E1103" s="102"/>
      <c r="F1103" s="102"/>
      <c r="G1103" s="185"/>
      <c r="H1103" s="185"/>
      <c r="I1103" s="119" t="s">
        <v>230</v>
      </c>
    </row>
    <row r="1104" spans="1:9" ht="18.75">
      <c r="A1104" s="185"/>
      <c r="B1104" s="130" t="s">
        <v>152</v>
      </c>
      <c r="C1104" s="100"/>
      <c r="D1104" s="133">
        <v>51</v>
      </c>
      <c r="E1104" s="102"/>
      <c r="F1104" s="102"/>
      <c r="G1104" s="185"/>
      <c r="H1104" s="185"/>
      <c r="I1104" s="185"/>
    </row>
    <row r="1105" spans="1:9" ht="18.75">
      <c r="A1105" s="185"/>
      <c r="B1105" s="130" t="s">
        <v>151</v>
      </c>
      <c r="C1105" s="100"/>
      <c r="D1105" s="134">
        <v>51</v>
      </c>
      <c r="E1105" s="102"/>
      <c r="F1105" s="102"/>
      <c r="G1105" s="185"/>
      <c r="H1105" s="185"/>
      <c r="I1105" s="185"/>
    </row>
    <row r="1106" spans="1:9" ht="18.75">
      <c r="A1106" s="185"/>
      <c r="B1106" s="129" t="s">
        <v>177</v>
      </c>
      <c r="C1106" s="100"/>
      <c r="D1106" s="135">
        <v>34</v>
      </c>
      <c r="E1106" s="102"/>
      <c r="F1106" s="102"/>
      <c r="G1106" s="185"/>
      <c r="H1106" s="185"/>
      <c r="I1106" s="185"/>
    </row>
    <row r="1107" spans="1:9">
      <c r="A1107" s="185"/>
      <c r="B1107" s="114"/>
      <c r="C1107" s="185"/>
      <c r="D1107" s="185"/>
      <c r="E1107" s="185"/>
      <c r="F1107" s="185"/>
      <c r="G1107" s="185"/>
      <c r="H1107" s="185"/>
      <c r="I1107" s="185"/>
    </row>
    <row r="1108" spans="1:9">
      <c r="A1108" s="185"/>
      <c r="B1108" s="114"/>
      <c r="C1108" s="185"/>
      <c r="D1108" s="185"/>
      <c r="E1108" s="185"/>
      <c r="F1108" s="185"/>
      <c r="G1108" s="185"/>
      <c r="H1108" s="185"/>
      <c r="I1108" s="185"/>
    </row>
    <row r="1109" spans="1:9">
      <c r="B1109" s="114"/>
      <c r="C1109" s="184"/>
      <c r="D1109" s="184"/>
      <c r="E1109" s="184"/>
      <c r="F1109" s="184"/>
      <c r="G1109" s="184"/>
      <c r="H1109" s="184"/>
      <c r="I1109" s="184"/>
    </row>
    <row r="1110" spans="1:9">
      <c r="B1110" s="114"/>
      <c r="C1110" s="184"/>
      <c r="D1110" s="184"/>
      <c r="E1110" s="184"/>
      <c r="F1110" s="184"/>
      <c r="G1110" s="184"/>
      <c r="H1110" s="184"/>
      <c r="I1110" s="184"/>
    </row>
    <row r="1111" spans="1:9">
      <c r="B1111" s="114"/>
      <c r="C1111" s="184"/>
      <c r="D1111" s="184"/>
      <c r="E1111" s="184"/>
      <c r="F1111" s="184"/>
      <c r="G1111" s="184"/>
      <c r="H1111" s="184"/>
      <c r="I1111" s="184"/>
    </row>
    <row r="1112" spans="1:9">
      <c r="B1112" s="114"/>
      <c r="C1112" s="184"/>
      <c r="D1112" s="184"/>
      <c r="E1112" s="184"/>
      <c r="F1112" s="184"/>
      <c r="G1112" s="184"/>
      <c r="H1112" s="184"/>
      <c r="I1112" s="184"/>
    </row>
    <row r="1113" spans="1:9">
      <c r="B1113" s="114"/>
      <c r="C1113" s="184"/>
      <c r="D1113" s="184"/>
      <c r="E1113" s="184"/>
      <c r="F1113" s="184"/>
      <c r="G1113" s="184"/>
      <c r="H1113" s="184"/>
      <c r="I1113" s="184"/>
    </row>
    <row r="1114" spans="1:9">
      <c r="B1114" s="114"/>
      <c r="C1114" s="184"/>
      <c r="D1114" s="184"/>
      <c r="E1114" s="184"/>
      <c r="F1114" s="184"/>
      <c r="G1114" s="184"/>
      <c r="H1114" s="184"/>
      <c r="I1114" s="184"/>
    </row>
    <row r="1115" spans="1:9">
      <c r="B1115" s="114"/>
      <c r="C1115" s="184"/>
      <c r="D1115" s="184"/>
      <c r="E1115" s="184"/>
      <c r="F1115" s="184"/>
      <c r="G1115" s="184"/>
      <c r="H1115" s="184"/>
      <c r="I1115" s="184"/>
    </row>
    <row r="1116" spans="1:9">
      <c r="B1116" s="114"/>
      <c r="C1116" s="184"/>
      <c r="D1116" s="184"/>
      <c r="E1116" s="184"/>
      <c r="F1116" s="184"/>
      <c r="G1116" s="184"/>
      <c r="H1116" s="184"/>
      <c r="I1116" s="184"/>
    </row>
    <row r="1117" spans="1:9">
      <c r="B1117" s="114"/>
      <c r="C1117" s="184"/>
      <c r="D1117" s="184"/>
      <c r="E1117" s="184"/>
      <c r="F1117" s="184"/>
      <c r="G1117" s="184"/>
      <c r="H1117" s="184"/>
      <c r="I1117" s="184"/>
    </row>
    <row r="1118" spans="1:9">
      <c r="B1118" s="114"/>
      <c r="C1118" s="184"/>
      <c r="D1118" s="184"/>
      <c r="E1118" s="184"/>
      <c r="F1118" s="184"/>
      <c r="G1118" s="184"/>
      <c r="H1118" s="184"/>
      <c r="I1118" s="184"/>
    </row>
    <row r="1119" spans="1:9">
      <c r="B1119" s="114"/>
      <c r="C1119" s="184"/>
      <c r="D1119" s="184"/>
      <c r="E1119" s="184"/>
      <c r="F1119" s="184"/>
      <c r="G1119" s="184"/>
      <c r="H1119" s="184"/>
      <c r="I1119" s="184"/>
    </row>
    <row r="1120" spans="1:9">
      <c r="B1120" s="114"/>
      <c r="C1120" s="184"/>
      <c r="D1120" s="184"/>
      <c r="E1120" s="184"/>
      <c r="F1120" s="184"/>
      <c r="G1120" s="184"/>
      <c r="H1120" s="184"/>
      <c r="I1120" s="184"/>
    </row>
    <row r="1121" spans="1:9">
      <c r="B1121" s="114"/>
      <c r="C1121" s="184"/>
      <c r="D1121" s="184"/>
      <c r="E1121" s="184"/>
      <c r="F1121" s="184"/>
      <c r="G1121" s="184"/>
      <c r="H1121" s="184"/>
      <c r="I1121" s="184"/>
    </row>
    <row r="1122" spans="1:9">
      <c r="B1122" s="114"/>
      <c r="C1122" s="184"/>
      <c r="D1122" s="184"/>
      <c r="E1122" s="184"/>
      <c r="F1122" s="184"/>
      <c r="G1122" s="184"/>
      <c r="H1122" s="184"/>
      <c r="I1122" s="184"/>
    </row>
    <row r="1123" spans="1:9">
      <c r="A1123" s="185">
        <f>1+A1083</f>
        <v>29</v>
      </c>
      <c r="B1123" s="109" t="s">
        <v>279</v>
      </c>
      <c r="C1123" s="95" t="s">
        <v>197</v>
      </c>
      <c r="D1123" s="95" t="s">
        <v>198</v>
      </c>
      <c r="E1123" s="117"/>
      <c r="F1123" s="117" t="s">
        <v>248</v>
      </c>
      <c r="G1123" s="185"/>
      <c r="H1123" s="185"/>
      <c r="I1123" s="185"/>
    </row>
    <row r="1124" spans="1:9" ht="67.5">
      <c r="A1124" s="185"/>
      <c r="B1124" s="110" t="s">
        <v>199</v>
      </c>
      <c r="C1124" s="16" t="s">
        <v>59</v>
      </c>
      <c r="D1124" s="16" t="s">
        <v>60</v>
      </c>
      <c r="E1124" s="116" t="s">
        <v>228</v>
      </c>
      <c r="F1124" s="116" t="s">
        <v>225</v>
      </c>
      <c r="G1124" s="104"/>
      <c r="H1124" s="104"/>
      <c r="I1124" s="104"/>
    </row>
    <row r="1125" spans="1:9" ht="18.75">
      <c r="A1125" s="185"/>
      <c r="B1125" s="129" t="s">
        <v>25</v>
      </c>
      <c r="C1125" s="100"/>
      <c r="D1125" s="131">
        <v>34</v>
      </c>
      <c r="E1125" s="102"/>
      <c r="F1125" s="102"/>
      <c r="G1125" s="185"/>
      <c r="H1125" s="186" t="s">
        <v>226</v>
      </c>
      <c r="I1125" s="186"/>
    </row>
    <row r="1126" spans="1:9" ht="18.75">
      <c r="A1126" s="185"/>
      <c r="B1126" s="129" t="s">
        <v>24</v>
      </c>
      <c r="C1126" s="100"/>
      <c r="D1126" s="132">
        <v>51</v>
      </c>
      <c r="E1126" s="102">
        <v>1</v>
      </c>
      <c r="F1126" s="102">
        <v>1</v>
      </c>
      <c r="G1126" s="185"/>
      <c r="H1126" s="112" t="s">
        <v>201</v>
      </c>
      <c r="I1126" s="187">
        <f>SUM(F1125:F1146)</f>
        <v>3</v>
      </c>
    </row>
    <row r="1127" spans="1:9" ht="18.75">
      <c r="A1127" s="185"/>
      <c r="B1127" s="129" t="s">
        <v>11</v>
      </c>
      <c r="C1127" s="100"/>
      <c r="D1127" s="131">
        <v>34</v>
      </c>
      <c r="E1127" s="102"/>
      <c r="F1127" s="102"/>
      <c r="G1127" s="185"/>
      <c r="H1127" s="113" t="s">
        <v>202</v>
      </c>
      <c r="I1127" s="185">
        <f>SUMPRODUCT(D1125:D1146,F1125:F1146)</f>
        <v>119</v>
      </c>
    </row>
    <row r="1128" spans="1:9" ht="18.75">
      <c r="A1128" s="185"/>
      <c r="B1128" s="129" t="s">
        <v>160</v>
      </c>
      <c r="C1128" s="100"/>
      <c r="D1128" s="132">
        <v>102</v>
      </c>
      <c r="E1128" s="102"/>
      <c r="F1128" s="102"/>
      <c r="G1128" s="185"/>
      <c r="H1128" s="113" t="s">
        <v>203</v>
      </c>
      <c r="I1128" s="185">
        <f>SUM(D1125:D1146)</f>
        <v>935</v>
      </c>
    </row>
    <row r="1129" spans="1:9" ht="18.75">
      <c r="A1129" s="185"/>
      <c r="B1129" s="129" t="s">
        <v>14</v>
      </c>
      <c r="C1129" s="100"/>
      <c r="D1129" s="131">
        <v>34</v>
      </c>
      <c r="E1129" s="102"/>
      <c r="F1129" s="102"/>
      <c r="G1129" s="185"/>
      <c r="H1129" s="113" t="s">
        <v>204</v>
      </c>
      <c r="I1129" s="185">
        <f>I1128-I1127</f>
        <v>816</v>
      </c>
    </row>
    <row r="1130" spans="1:9" ht="18.75">
      <c r="A1130" s="185"/>
      <c r="B1130" s="129" t="s">
        <v>9</v>
      </c>
      <c r="C1130" s="100"/>
      <c r="D1130" s="132">
        <v>34</v>
      </c>
      <c r="E1130" s="102">
        <v>1</v>
      </c>
      <c r="F1130" s="102">
        <v>1</v>
      </c>
      <c r="G1130" s="185"/>
      <c r="H1130" s="185"/>
      <c r="I1130" s="185"/>
    </row>
    <row r="1131" spans="1:9" ht="18.75">
      <c r="A1131" s="185"/>
      <c r="B1131" s="129" t="s">
        <v>13</v>
      </c>
      <c r="C1131" s="100"/>
      <c r="D1131" s="131">
        <v>34</v>
      </c>
      <c r="E1131" s="102"/>
      <c r="F1131" s="102"/>
      <c r="G1131" s="185"/>
      <c r="H1131" s="185"/>
      <c r="I1131" s="119" t="s">
        <v>244</v>
      </c>
    </row>
    <row r="1132" spans="1:9" ht="18.75">
      <c r="A1132" s="185"/>
      <c r="B1132" s="129" t="s">
        <v>158</v>
      </c>
      <c r="C1132" s="100"/>
      <c r="D1132" s="132">
        <v>34</v>
      </c>
      <c r="E1132" s="102">
        <v>1</v>
      </c>
      <c r="F1132" s="102">
        <v>1</v>
      </c>
      <c r="G1132" s="185"/>
      <c r="H1132" s="185"/>
      <c r="I1132" s="185"/>
    </row>
    <row r="1133" spans="1:9" ht="18.75">
      <c r="A1133" s="185"/>
      <c r="B1133" s="129" t="s">
        <v>153</v>
      </c>
      <c r="C1133" s="100"/>
      <c r="D1133" s="131">
        <v>34</v>
      </c>
      <c r="E1133" s="102"/>
      <c r="F1133" s="102"/>
      <c r="G1133" s="185"/>
      <c r="H1133" s="185"/>
      <c r="I1133" s="185"/>
    </row>
    <row r="1134" spans="1:9" ht="18.75">
      <c r="A1134" s="185"/>
      <c r="B1134" s="129" t="s">
        <v>12</v>
      </c>
      <c r="C1134" s="100"/>
      <c r="D1134" s="131">
        <v>34</v>
      </c>
      <c r="E1134" s="102"/>
      <c r="F1134" s="102"/>
      <c r="G1134" s="185"/>
      <c r="H1134" s="185"/>
      <c r="I1134" s="185"/>
    </row>
    <row r="1135" spans="1:9" ht="18.75">
      <c r="A1135" s="185"/>
      <c r="B1135" s="129" t="s">
        <v>150</v>
      </c>
      <c r="C1135" s="100"/>
      <c r="D1135" s="131">
        <v>34</v>
      </c>
      <c r="E1135" s="102"/>
      <c r="F1135" s="102"/>
      <c r="G1135" s="185"/>
      <c r="H1135" s="185"/>
      <c r="I1135" s="185"/>
    </row>
    <row r="1136" spans="1:9" ht="18.75">
      <c r="A1136" s="185"/>
      <c r="B1136" s="129" t="s">
        <v>17</v>
      </c>
      <c r="C1136" s="100"/>
      <c r="D1136" s="132">
        <v>51</v>
      </c>
      <c r="E1136" s="102"/>
      <c r="F1136" s="102"/>
      <c r="G1136" s="185"/>
      <c r="H1136" s="185"/>
      <c r="I1136" s="185"/>
    </row>
    <row r="1137" spans="1:9" ht="18.75">
      <c r="A1137" s="185"/>
      <c r="B1137" s="129" t="s">
        <v>168</v>
      </c>
      <c r="C1137" s="100"/>
      <c r="D1137" s="131">
        <v>34</v>
      </c>
      <c r="E1137" s="102"/>
      <c r="F1137" s="102"/>
      <c r="G1137" s="185"/>
      <c r="H1137" s="186" t="s">
        <v>227</v>
      </c>
      <c r="I1137" s="186"/>
    </row>
    <row r="1138" spans="1:9" ht="18.75">
      <c r="A1138" s="185"/>
      <c r="B1138" s="129" t="s">
        <v>16</v>
      </c>
      <c r="C1138" s="100"/>
      <c r="D1138" s="131">
        <v>34</v>
      </c>
      <c r="E1138" s="102"/>
      <c r="F1138" s="102"/>
      <c r="G1138" s="185"/>
      <c r="H1138" s="112" t="s">
        <v>201</v>
      </c>
      <c r="I1138" s="187">
        <f>SUM(E1125:E1146)</f>
        <v>3</v>
      </c>
    </row>
    <row r="1139" spans="1:9" ht="18.75">
      <c r="A1139" s="185"/>
      <c r="B1139" s="129" t="s">
        <v>18</v>
      </c>
      <c r="C1139" s="100"/>
      <c r="D1139" s="131">
        <v>51</v>
      </c>
      <c r="E1139" s="102"/>
      <c r="F1139" s="102"/>
      <c r="G1139" s="185"/>
      <c r="H1139" s="113" t="s">
        <v>202</v>
      </c>
      <c r="I1139" s="185">
        <f>SUMPRODUCT(D1125:D1146,E1125:E1146)</f>
        <v>119</v>
      </c>
    </row>
    <row r="1140" spans="1:9" ht="18.75">
      <c r="A1140" s="185"/>
      <c r="B1140" s="129" t="s">
        <v>173</v>
      </c>
      <c r="C1140" s="100"/>
      <c r="D1140" s="132">
        <v>34</v>
      </c>
      <c r="E1140" s="102"/>
      <c r="F1140" s="102"/>
      <c r="G1140" s="185"/>
      <c r="H1140" s="113" t="s">
        <v>203</v>
      </c>
      <c r="I1140" s="123">
        <f>SUM(D1125:D1146)</f>
        <v>935</v>
      </c>
    </row>
    <row r="1141" spans="1:9" ht="18.75">
      <c r="A1141" s="185"/>
      <c r="B1141" s="129" t="s">
        <v>174</v>
      </c>
      <c r="C1141" s="100"/>
      <c r="D1141" s="133">
        <v>34</v>
      </c>
      <c r="E1141" s="102"/>
      <c r="F1141" s="102"/>
      <c r="G1141" s="185"/>
      <c r="H1141" s="113" t="s">
        <v>204</v>
      </c>
      <c r="I1141" s="123">
        <f>I1140-I1139</f>
        <v>816</v>
      </c>
    </row>
    <row r="1142" spans="1:9" ht="18.75">
      <c r="A1142" s="185"/>
      <c r="B1142" s="129" t="s">
        <v>175</v>
      </c>
      <c r="C1142" s="100"/>
      <c r="D1142" s="133">
        <v>51</v>
      </c>
      <c r="E1142" s="102"/>
      <c r="F1142" s="102"/>
      <c r="G1142" s="185"/>
      <c r="H1142" s="185"/>
      <c r="I1142" s="185"/>
    </row>
    <row r="1143" spans="1:9" ht="18.75">
      <c r="A1143" s="185"/>
      <c r="B1143" s="129" t="s">
        <v>176</v>
      </c>
      <c r="C1143" s="100"/>
      <c r="D1143" s="133">
        <v>51</v>
      </c>
      <c r="E1143" s="102"/>
      <c r="F1143" s="102"/>
      <c r="G1143" s="185"/>
      <c r="H1143" s="185"/>
      <c r="I1143" s="119" t="s">
        <v>230</v>
      </c>
    </row>
    <row r="1144" spans="1:9" ht="18.75">
      <c r="A1144" s="185"/>
      <c r="B1144" s="130" t="s">
        <v>152</v>
      </c>
      <c r="C1144" s="100"/>
      <c r="D1144" s="133">
        <v>51</v>
      </c>
      <c r="E1144" s="102"/>
      <c r="F1144" s="102"/>
      <c r="G1144" s="185"/>
      <c r="H1144" s="185"/>
      <c r="I1144" s="185"/>
    </row>
    <row r="1145" spans="1:9" ht="18.75">
      <c r="A1145" s="185"/>
      <c r="B1145" s="130" t="s">
        <v>151</v>
      </c>
      <c r="C1145" s="100"/>
      <c r="D1145" s="134">
        <v>51</v>
      </c>
      <c r="E1145" s="102"/>
      <c r="F1145" s="102"/>
      <c r="G1145" s="185"/>
      <c r="H1145" s="185"/>
      <c r="I1145" s="185"/>
    </row>
    <row r="1146" spans="1:9" ht="18.75">
      <c r="A1146" s="185"/>
      <c r="B1146" s="129" t="s">
        <v>177</v>
      </c>
      <c r="C1146" s="100"/>
      <c r="D1146" s="135">
        <v>34</v>
      </c>
      <c r="E1146" s="102"/>
      <c r="F1146" s="102"/>
      <c r="G1146" s="185"/>
      <c r="H1146" s="185"/>
      <c r="I1146" s="185"/>
    </row>
    <row r="1147" spans="1:9">
      <c r="A1147" s="185"/>
      <c r="B1147" s="114"/>
      <c r="C1147" s="185"/>
      <c r="D1147" s="185"/>
      <c r="E1147" s="185"/>
      <c r="F1147" s="185"/>
      <c r="G1147" s="185"/>
      <c r="H1147" s="185"/>
      <c r="I1147" s="185"/>
    </row>
    <row r="1148" spans="1:9">
      <c r="A1148" s="185"/>
      <c r="B1148" s="114"/>
      <c r="C1148" s="185"/>
      <c r="D1148" s="185"/>
      <c r="E1148" s="185"/>
      <c r="F1148" s="185"/>
      <c r="G1148" s="185"/>
      <c r="H1148" s="185"/>
      <c r="I1148" s="185"/>
    </row>
    <row r="1149" spans="1:9">
      <c r="B1149" s="114"/>
      <c r="C1149" s="184"/>
      <c r="D1149" s="184"/>
      <c r="E1149" s="184"/>
      <c r="F1149" s="184"/>
      <c r="G1149" s="184"/>
      <c r="H1149" s="184"/>
      <c r="I1149" s="184"/>
    </row>
    <row r="1150" spans="1:9">
      <c r="B1150" s="114"/>
      <c r="C1150" s="184"/>
      <c r="D1150" s="184"/>
      <c r="E1150" s="184"/>
      <c r="F1150" s="184"/>
      <c r="G1150" s="184"/>
      <c r="H1150" s="184"/>
      <c r="I1150" s="184"/>
    </row>
    <row r="1151" spans="1:9">
      <c r="B1151" s="114"/>
      <c r="C1151" s="184"/>
      <c r="D1151" s="184"/>
      <c r="E1151" s="184"/>
      <c r="F1151" s="184"/>
      <c r="G1151" s="184"/>
      <c r="H1151" s="184"/>
      <c r="I1151" s="184"/>
    </row>
    <row r="1152" spans="1:9">
      <c r="B1152" s="114"/>
      <c r="C1152" s="184"/>
      <c r="D1152" s="184"/>
      <c r="E1152" s="184"/>
      <c r="F1152" s="184"/>
      <c r="G1152" s="184"/>
      <c r="H1152" s="184"/>
      <c r="I1152" s="184"/>
    </row>
    <row r="1153" spans="1:9">
      <c r="B1153" s="114"/>
      <c r="C1153" s="184"/>
      <c r="D1153" s="184"/>
      <c r="E1153" s="184"/>
      <c r="F1153" s="184"/>
      <c r="G1153" s="184"/>
      <c r="H1153" s="184"/>
      <c r="I1153" s="184"/>
    </row>
    <row r="1154" spans="1:9">
      <c r="B1154" s="114"/>
      <c r="C1154" s="184"/>
      <c r="D1154" s="184"/>
      <c r="E1154" s="184"/>
      <c r="F1154" s="184"/>
      <c r="G1154" s="184"/>
      <c r="H1154" s="184"/>
      <c r="I1154" s="184"/>
    </row>
    <row r="1155" spans="1:9">
      <c r="B1155" s="114"/>
      <c r="C1155" s="184"/>
      <c r="D1155" s="184"/>
      <c r="E1155" s="184"/>
      <c r="F1155" s="184"/>
      <c r="G1155" s="184"/>
      <c r="H1155" s="184"/>
      <c r="I1155" s="184"/>
    </row>
    <row r="1156" spans="1:9">
      <c r="B1156" s="114"/>
      <c r="C1156" s="184"/>
      <c r="D1156" s="184"/>
      <c r="E1156" s="184"/>
      <c r="F1156" s="184"/>
      <c r="G1156" s="184"/>
      <c r="H1156" s="184"/>
      <c r="I1156" s="184"/>
    </row>
    <row r="1157" spans="1:9">
      <c r="B1157" s="114"/>
      <c r="C1157" s="184"/>
      <c r="D1157" s="184"/>
      <c r="E1157" s="184"/>
      <c r="F1157" s="184"/>
      <c r="G1157" s="184"/>
      <c r="H1157" s="184"/>
      <c r="I1157" s="184"/>
    </row>
    <row r="1158" spans="1:9">
      <c r="B1158" s="114"/>
      <c r="C1158" s="184"/>
      <c r="D1158" s="184"/>
      <c r="E1158" s="184"/>
      <c r="F1158" s="184"/>
      <c r="G1158" s="184"/>
      <c r="H1158" s="184"/>
      <c r="I1158" s="184"/>
    </row>
    <row r="1159" spans="1:9">
      <c r="B1159" s="114"/>
      <c r="C1159" s="184"/>
      <c r="D1159" s="184"/>
      <c r="E1159" s="184"/>
      <c r="F1159" s="184"/>
      <c r="G1159" s="184"/>
      <c r="H1159" s="184"/>
      <c r="I1159" s="184"/>
    </row>
    <row r="1160" spans="1:9">
      <c r="B1160" s="114"/>
      <c r="C1160" s="184"/>
      <c r="D1160" s="184"/>
      <c r="E1160" s="184"/>
      <c r="F1160" s="184"/>
      <c r="G1160" s="184"/>
      <c r="H1160" s="184"/>
      <c r="I1160" s="184"/>
    </row>
    <row r="1161" spans="1:9">
      <c r="B1161" s="114"/>
      <c r="C1161" s="184"/>
      <c r="D1161" s="184"/>
      <c r="E1161" s="184"/>
      <c r="F1161" s="184"/>
      <c r="G1161" s="184"/>
      <c r="H1161" s="184"/>
      <c r="I1161" s="184"/>
    </row>
    <row r="1162" spans="1:9">
      <c r="B1162" s="114"/>
      <c r="C1162" s="184"/>
      <c r="D1162" s="184"/>
      <c r="E1162" s="184"/>
      <c r="F1162" s="184"/>
      <c r="G1162" s="184"/>
      <c r="H1162" s="184"/>
      <c r="I1162" s="184"/>
    </row>
    <row r="1163" spans="1:9">
      <c r="A1163" s="185">
        <f>1+A1123</f>
        <v>30</v>
      </c>
      <c r="B1163" s="109" t="s">
        <v>280</v>
      </c>
      <c r="C1163" s="95" t="s">
        <v>197</v>
      </c>
      <c r="D1163" s="95" t="s">
        <v>198</v>
      </c>
      <c r="E1163" s="117"/>
      <c r="F1163" s="117" t="s">
        <v>248</v>
      </c>
      <c r="G1163" s="185"/>
      <c r="H1163" s="185"/>
      <c r="I1163" s="185"/>
    </row>
    <row r="1164" spans="1:9" ht="67.5">
      <c r="A1164" s="185"/>
      <c r="B1164" s="110" t="s">
        <v>199</v>
      </c>
      <c r="C1164" s="16" t="s">
        <v>59</v>
      </c>
      <c r="D1164" s="16" t="s">
        <v>60</v>
      </c>
      <c r="E1164" s="116" t="s">
        <v>228</v>
      </c>
      <c r="F1164" s="116" t="s">
        <v>225</v>
      </c>
      <c r="G1164" s="104"/>
      <c r="H1164" s="104"/>
      <c r="I1164" s="104"/>
    </row>
    <row r="1165" spans="1:9" ht="18.75">
      <c r="A1165" s="185"/>
      <c r="B1165" s="129" t="s">
        <v>25</v>
      </c>
      <c r="C1165" s="100"/>
      <c r="D1165" s="131">
        <v>34</v>
      </c>
      <c r="E1165" s="102"/>
      <c r="F1165" s="102"/>
      <c r="G1165" s="185"/>
      <c r="H1165" s="186" t="s">
        <v>226</v>
      </c>
      <c r="I1165" s="186"/>
    </row>
    <row r="1166" spans="1:9" ht="18.75">
      <c r="A1166" s="185"/>
      <c r="B1166" s="129" t="s">
        <v>24</v>
      </c>
      <c r="C1166" s="100"/>
      <c r="D1166" s="132">
        <v>51</v>
      </c>
      <c r="E1166" s="102"/>
      <c r="F1166" s="102"/>
      <c r="G1166" s="185"/>
      <c r="H1166" s="112" t="s">
        <v>201</v>
      </c>
      <c r="I1166" s="187">
        <f>SUM(F1165:F1186)</f>
        <v>2</v>
      </c>
    </row>
    <row r="1167" spans="1:9" ht="18.75">
      <c r="A1167" s="185"/>
      <c r="B1167" s="129" t="s">
        <v>11</v>
      </c>
      <c r="C1167" s="100"/>
      <c r="D1167" s="131">
        <v>34</v>
      </c>
      <c r="E1167" s="102"/>
      <c r="F1167" s="102"/>
      <c r="G1167" s="185"/>
      <c r="H1167" s="113" t="s">
        <v>202</v>
      </c>
      <c r="I1167" s="185">
        <f>SUMPRODUCT(D1165:D1186,F1165:F1186)</f>
        <v>68</v>
      </c>
    </row>
    <row r="1168" spans="1:9" ht="18.75">
      <c r="A1168" s="185"/>
      <c r="B1168" s="129" t="s">
        <v>160</v>
      </c>
      <c r="C1168" s="100"/>
      <c r="D1168" s="132">
        <v>102</v>
      </c>
      <c r="E1168" s="102"/>
      <c r="F1168" s="102"/>
      <c r="G1168" s="185"/>
      <c r="H1168" s="113" t="s">
        <v>203</v>
      </c>
      <c r="I1168" s="185">
        <f>SUM(D1165:D1186)</f>
        <v>935</v>
      </c>
    </row>
    <row r="1169" spans="1:9" ht="18.75">
      <c r="A1169" s="185"/>
      <c r="B1169" s="129" t="s">
        <v>14</v>
      </c>
      <c r="C1169" s="100"/>
      <c r="D1169" s="131">
        <v>34</v>
      </c>
      <c r="E1169" s="102"/>
      <c r="F1169" s="102"/>
      <c r="G1169" s="185"/>
      <c r="H1169" s="113" t="s">
        <v>204</v>
      </c>
      <c r="I1169" s="185">
        <f>I1168-I1167</f>
        <v>867</v>
      </c>
    </row>
    <row r="1170" spans="1:9" ht="18.75">
      <c r="A1170" s="185"/>
      <c r="B1170" s="129" t="s">
        <v>9</v>
      </c>
      <c r="C1170" s="100"/>
      <c r="D1170" s="132">
        <v>34</v>
      </c>
      <c r="E1170" s="102">
        <v>1</v>
      </c>
      <c r="F1170" s="102">
        <v>1</v>
      </c>
      <c r="G1170" s="185"/>
      <c r="H1170" s="185"/>
      <c r="I1170" s="185"/>
    </row>
    <row r="1171" spans="1:9" ht="18.75">
      <c r="A1171" s="185"/>
      <c r="B1171" s="129" t="s">
        <v>13</v>
      </c>
      <c r="C1171" s="100"/>
      <c r="D1171" s="131">
        <v>34</v>
      </c>
      <c r="E1171" s="102"/>
      <c r="F1171" s="102"/>
      <c r="G1171" s="185"/>
      <c r="H1171" s="185"/>
      <c r="I1171" s="119" t="s">
        <v>244</v>
      </c>
    </row>
    <row r="1172" spans="1:9" ht="18.75">
      <c r="A1172" s="185"/>
      <c r="B1172" s="129" t="s">
        <v>158</v>
      </c>
      <c r="C1172" s="100"/>
      <c r="D1172" s="132">
        <v>34</v>
      </c>
      <c r="E1172" s="102">
        <v>1</v>
      </c>
      <c r="F1172" s="102">
        <v>1</v>
      </c>
      <c r="G1172" s="185"/>
      <c r="H1172" s="185"/>
      <c r="I1172" s="185"/>
    </row>
    <row r="1173" spans="1:9" ht="18.75">
      <c r="A1173" s="185"/>
      <c r="B1173" s="129" t="s">
        <v>153</v>
      </c>
      <c r="C1173" s="100"/>
      <c r="D1173" s="131">
        <v>34</v>
      </c>
      <c r="E1173" s="102"/>
      <c r="F1173" s="102"/>
      <c r="G1173" s="185"/>
      <c r="H1173" s="185"/>
      <c r="I1173" s="185"/>
    </row>
    <row r="1174" spans="1:9" ht="18.75">
      <c r="A1174" s="185"/>
      <c r="B1174" s="129" t="s">
        <v>12</v>
      </c>
      <c r="C1174" s="100"/>
      <c r="D1174" s="131">
        <v>34</v>
      </c>
      <c r="E1174" s="102"/>
      <c r="F1174" s="102"/>
      <c r="G1174" s="185"/>
      <c r="H1174" s="185"/>
      <c r="I1174" s="185"/>
    </row>
    <row r="1175" spans="1:9" ht="18.75">
      <c r="A1175" s="185"/>
      <c r="B1175" s="129" t="s">
        <v>150</v>
      </c>
      <c r="C1175" s="100"/>
      <c r="D1175" s="131">
        <v>34</v>
      </c>
      <c r="E1175" s="102"/>
      <c r="F1175" s="102"/>
      <c r="G1175" s="185"/>
      <c r="H1175" s="185"/>
      <c r="I1175" s="185"/>
    </row>
    <row r="1176" spans="1:9" ht="18.75">
      <c r="A1176" s="185"/>
      <c r="B1176" s="129" t="s">
        <v>17</v>
      </c>
      <c r="C1176" s="100"/>
      <c r="D1176" s="132">
        <v>51</v>
      </c>
      <c r="E1176" s="102"/>
      <c r="F1176" s="102"/>
      <c r="G1176" s="185"/>
      <c r="H1176" s="185"/>
      <c r="I1176" s="185"/>
    </row>
    <row r="1177" spans="1:9" ht="18.75">
      <c r="A1177" s="185"/>
      <c r="B1177" s="129" t="s">
        <v>168</v>
      </c>
      <c r="C1177" s="100"/>
      <c r="D1177" s="131">
        <v>34</v>
      </c>
      <c r="E1177" s="102"/>
      <c r="F1177" s="102"/>
      <c r="G1177" s="185"/>
      <c r="H1177" s="186" t="s">
        <v>227</v>
      </c>
      <c r="I1177" s="186"/>
    </row>
    <row r="1178" spans="1:9" ht="18.75">
      <c r="A1178" s="185"/>
      <c r="B1178" s="129" t="s">
        <v>16</v>
      </c>
      <c r="C1178" s="100"/>
      <c r="D1178" s="131">
        <v>34</v>
      </c>
      <c r="E1178" s="102"/>
      <c r="F1178" s="102"/>
      <c r="G1178" s="185"/>
      <c r="H1178" s="112" t="s">
        <v>201</v>
      </c>
      <c r="I1178" s="187">
        <f>SUM(E1165:E1186)</f>
        <v>2</v>
      </c>
    </row>
    <row r="1179" spans="1:9" ht="18.75">
      <c r="A1179" s="185"/>
      <c r="B1179" s="129" t="s">
        <v>18</v>
      </c>
      <c r="C1179" s="100"/>
      <c r="D1179" s="131">
        <v>51</v>
      </c>
      <c r="E1179" s="102"/>
      <c r="F1179" s="102"/>
      <c r="G1179" s="185"/>
      <c r="H1179" s="113" t="s">
        <v>202</v>
      </c>
      <c r="I1179" s="185">
        <f>SUMPRODUCT(D1165:D1186,E1165:E1186)</f>
        <v>68</v>
      </c>
    </row>
    <row r="1180" spans="1:9" ht="18.75">
      <c r="A1180" s="185"/>
      <c r="B1180" s="129" t="s">
        <v>173</v>
      </c>
      <c r="C1180" s="100"/>
      <c r="D1180" s="132">
        <v>34</v>
      </c>
      <c r="E1180" s="102"/>
      <c r="F1180" s="102"/>
      <c r="G1180" s="185"/>
      <c r="H1180" s="113" t="s">
        <v>203</v>
      </c>
      <c r="I1180" s="123">
        <f>SUM(D1165:D1186)</f>
        <v>935</v>
      </c>
    </row>
    <row r="1181" spans="1:9" ht="18.75">
      <c r="A1181" s="185"/>
      <c r="B1181" s="129" t="s">
        <v>174</v>
      </c>
      <c r="C1181" s="100"/>
      <c r="D1181" s="133">
        <v>34</v>
      </c>
      <c r="E1181" s="102"/>
      <c r="F1181" s="102"/>
      <c r="G1181" s="185"/>
      <c r="H1181" s="113" t="s">
        <v>204</v>
      </c>
      <c r="I1181" s="123">
        <f>I1180-I1179</f>
        <v>867</v>
      </c>
    </row>
    <row r="1182" spans="1:9" ht="18.75">
      <c r="A1182" s="185"/>
      <c r="B1182" s="129" t="s">
        <v>175</v>
      </c>
      <c r="C1182" s="100"/>
      <c r="D1182" s="133">
        <v>51</v>
      </c>
      <c r="E1182" s="102"/>
      <c r="F1182" s="102"/>
      <c r="G1182" s="185"/>
      <c r="H1182" s="185"/>
      <c r="I1182" s="185"/>
    </row>
    <row r="1183" spans="1:9" ht="18.75">
      <c r="A1183" s="185"/>
      <c r="B1183" s="129" t="s">
        <v>176</v>
      </c>
      <c r="C1183" s="100"/>
      <c r="D1183" s="133">
        <v>51</v>
      </c>
      <c r="E1183" s="102"/>
      <c r="F1183" s="102"/>
      <c r="G1183" s="185"/>
      <c r="H1183" s="185"/>
      <c r="I1183" s="119" t="s">
        <v>230</v>
      </c>
    </row>
    <row r="1184" spans="1:9" ht="18.75">
      <c r="A1184" s="185"/>
      <c r="B1184" s="130" t="s">
        <v>152</v>
      </c>
      <c r="C1184" s="100"/>
      <c r="D1184" s="133">
        <v>51</v>
      </c>
      <c r="E1184" s="102"/>
      <c r="F1184" s="102"/>
      <c r="G1184" s="185"/>
      <c r="H1184" s="185"/>
      <c r="I1184" s="185"/>
    </row>
    <row r="1185" spans="1:9" ht="18.75">
      <c r="A1185" s="185"/>
      <c r="B1185" s="130" t="s">
        <v>151</v>
      </c>
      <c r="C1185" s="100"/>
      <c r="D1185" s="134">
        <v>51</v>
      </c>
      <c r="E1185" s="102"/>
      <c r="F1185" s="102"/>
      <c r="G1185" s="185"/>
      <c r="H1185" s="185"/>
      <c r="I1185" s="185"/>
    </row>
    <row r="1186" spans="1:9" ht="18.75">
      <c r="A1186" s="185"/>
      <c r="B1186" s="129" t="s">
        <v>177</v>
      </c>
      <c r="C1186" s="100"/>
      <c r="D1186" s="135">
        <v>34</v>
      </c>
      <c r="E1186" s="102"/>
      <c r="F1186" s="102"/>
      <c r="G1186" s="185"/>
      <c r="H1186" s="185"/>
      <c r="I1186" s="185"/>
    </row>
    <row r="1187" spans="1:9">
      <c r="A1187" s="185"/>
      <c r="B1187" s="114"/>
      <c r="C1187" s="185"/>
      <c r="D1187" s="185"/>
      <c r="E1187" s="185"/>
      <c r="F1187" s="185"/>
      <c r="G1187" s="185"/>
      <c r="H1187" s="185"/>
      <c r="I1187" s="185"/>
    </row>
    <row r="1188" spans="1:9">
      <c r="A1188" s="185"/>
      <c r="B1188" s="114"/>
      <c r="C1188" s="185"/>
      <c r="D1188" s="185"/>
      <c r="E1188" s="185"/>
      <c r="F1188" s="185"/>
      <c r="G1188" s="185"/>
      <c r="H1188" s="185"/>
      <c r="I1188" s="185"/>
    </row>
    <row r="1189" spans="1:9">
      <c r="B1189" s="114"/>
      <c r="C1189" s="184"/>
      <c r="D1189" s="184"/>
      <c r="E1189" s="184"/>
      <c r="F1189" s="184"/>
      <c r="G1189" s="184"/>
      <c r="H1189" s="184"/>
      <c r="I1189" s="184"/>
    </row>
    <row r="1190" spans="1:9">
      <c r="B1190" s="114"/>
      <c r="C1190" s="184"/>
      <c r="D1190" s="184"/>
      <c r="E1190" s="184"/>
      <c r="F1190" s="184"/>
      <c r="G1190" s="184"/>
      <c r="H1190" s="184"/>
      <c r="I1190" s="184"/>
    </row>
    <row r="1191" spans="1:9">
      <c r="B1191" s="114"/>
      <c r="C1191" s="184"/>
      <c r="D1191" s="184"/>
      <c r="E1191" s="184"/>
      <c r="F1191" s="184"/>
      <c r="G1191" s="184"/>
      <c r="H1191" s="184"/>
      <c r="I1191" s="184"/>
    </row>
    <row r="1192" spans="1:9">
      <c r="B1192" s="114"/>
      <c r="C1192" s="184"/>
      <c r="D1192" s="184"/>
      <c r="E1192" s="184"/>
      <c r="F1192" s="184"/>
      <c r="G1192" s="184"/>
      <c r="H1192" s="184"/>
      <c r="I1192" s="184"/>
    </row>
    <row r="1193" spans="1:9">
      <c r="B1193" s="114"/>
      <c r="C1193" s="184"/>
      <c r="D1193" s="184"/>
      <c r="E1193" s="184"/>
      <c r="F1193" s="184"/>
      <c r="G1193" s="184"/>
      <c r="H1193" s="184"/>
      <c r="I1193" s="184"/>
    </row>
    <row r="1194" spans="1:9">
      <c r="B1194" s="114"/>
      <c r="C1194" s="184"/>
      <c r="D1194" s="184"/>
      <c r="E1194" s="184"/>
      <c r="F1194" s="184"/>
      <c r="G1194" s="184"/>
      <c r="H1194" s="184"/>
      <c r="I1194" s="184"/>
    </row>
    <row r="1195" spans="1:9">
      <c r="B1195" s="114"/>
      <c r="C1195" s="184"/>
      <c r="D1195" s="184"/>
      <c r="E1195" s="184"/>
      <c r="F1195" s="184"/>
      <c r="G1195" s="184"/>
      <c r="H1195" s="184"/>
      <c r="I1195" s="184"/>
    </row>
    <row r="1196" spans="1:9">
      <c r="B1196" s="114"/>
      <c r="C1196" s="184"/>
      <c r="D1196" s="184"/>
      <c r="E1196" s="184"/>
      <c r="F1196" s="184"/>
      <c r="G1196" s="184"/>
      <c r="H1196" s="184"/>
      <c r="I1196" s="184"/>
    </row>
    <row r="1197" spans="1:9">
      <c r="B1197" s="114"/>
      <c r="C1197" s="184"/>
      <c r="D1197" s="184"/>
      <c r="E1197" s="184"/>
      <c r="F1197" s="184"/>
      <c r="G1197" s="184"/>
      <c r="H1197" s="184"/>
      <c r="I1197" s="184"/>
    </row>
    <row r="1198" spans="1:9">
      <c r="B1198" s="114"/>
      <c r="C1198" s="184"/>
      <c r="D1198" s="184"/>
      <c r="E1198" s="184"/>
      <c r="F1198" s="184"/>
      <c r="G1198" s="184"/>
      <c r="H1198" s="184"/>
      <c r="I1198" s="184"/>
    </row>
    <row r="1199" spans="1:9">
      <c r="B1199" s="114"/>
      <c r="C1199" s="184"/>
      <c r="D1199" s="184"/>
      <c r="E1199" s="184"/>
      <c r="F1199" s="184"/>
      <c r="G1199" s="184"/>
      <c r="H1199" s="184"/>
      <c r="I1199" s="184"/>
    </row>
    <row r="1200" spans="1:9">
      <c r="B1200" s="114"/>
      <c r="C1200" s="184"/>
      <c r="D1200" s="184"/>
      <c r="E1200" s="184"/>
      <c r="F1200" s="184"/>
      <c r="G1200" s="184"/>
      <c r="H1200" s="184"/>
      <c r="I1200" s="184"/>
    </row>
    <row r="1201" spans="1:9">
      <c r="B1201" s="114"/>
      <c r="C1201" s="184"/>
      <c r="D1201" s="184"/>
      <c r="E1201" s="184"/>
      <c r="F1201" s="184"/>
      <c r="G1201" s="184"/>
      <c r="H1201" s="184"/>
      <c r="I1201" s="184"/>
    </row>
    <row r="1202" spans="1:9">
      <c r="B1202" s="114"/>
      <c r="C1202" s="184"/>
      <c r="D1202" s="184"/>
      <c r="E1202" s="184"/>
      <c r="F1202" s="184"/>
      <c r="G1202" s="184"/>
      <c r="H1202" s="184"/>
      <c r="I1202" s="184"/>
    </row>
    <row r="1203" spans="1:9">
      <c r="A1203" s="185">
        <f>1+A1163</f>
        <v>31</v>
      </c>
      <c r="B1203" s="109" t="s">
        <v>281</v>
      </c>
      <c r="C1203" s="95" t="s">
        <v>197</v>
      </c>
      <c r="D1203" s="95" t="s">
        <v>198</v>
      </c>
      <c r="E1203" s="117"/>
      <c r="F1203" s="117" t="s">
        <v>248</v>
      </c>
      <c r="G1203" s="185"/>
      <c r="H1203" s="185"/>
      <c r="I1203" s="185"/>
    </row>
    <row r="1204" spans="1:9" ht="67.5">
      <c r="A1204" s="185"/>
      <c r="B1204" s="110" t="s">
        <v>199</v>
      </c>
      <c r="C1204" s="16" t="s">
        <v>59</v>
      </c>
      <c r="D1204" s="16" t="s">
        <v>60</v>
      </c>
      <c r="E1204" s="116" t="s">
        <v>228</v>
      </c>
      <c r="F1204" s="116" t="s">
        <v>225</v>
      </c>
      <c r="G1204" s="104"/>
      <c r="H1204" s="104"/>
      <c r="I1204" s="104"/>
    </row>
    <row r="1205" spans="1:9" ht="18.75">
      <c r="A1205" s="185"/>
      <c r="B1205" s="129" t="s">
        <v>25</v>
      </c>
      <c r="C1205" s="100"/>
      <c r="D1205" s="131">
        <v>34</v>
      </c>
      <c r="E1205" s="102"/>
      <c r="F1205" s="102"/>
      <c r="G1205" s="185"/>
      <c r="H1205" s="186" t="s">
        <v>226</v>
      </c>
      <c r="I1205" s="186"/>
    </row>
    <row r="1206" spans="1:9" ht="18.75">
      <c r="A1206" s="185"/>
      <c r="B1206" s="129" t="s">
        <v>24</v>
      </c>
      <c r="C1206" s="100"/>
      <c r="D1206" s="132">
        <v>51</v>
      </c>
      <c r="E1206" s="102"/>
      <c r="F1206" s="102"/>
      <c r="G1206" s="185"/>
      <c r="H1206" s="112" t="s">
        <v>201</v>
      </c>
      <c r="I1206" s="187">
        <f>SUM(F1205:F1226)</f>
        <v>2</v>
      </c>
    </row>
    <row r="1207" spans="1:9" ht="18.75">
      <c r="A1207" s="185"/>
      <c r="B1207" s="129" t="s">
        <v>11</v>
      </c>
      <c r="C1207" s="100"/>
      <c r="D1207" s="131">
        <v>34</v>
      </c>
      <c r="E1207" s="102"/>
      <c r="F1207" s="102"/>
      <c r="G1207" s="185"/>
      <c r="H1207" s="113" t="s">
        <v>202</v>
      </c>
      <c r="I1207" s="185">
        <f>SUMPRODUCT(D1205:D1226,F1205:F1226)</f>
        <v>68</v>
      </c>
    </row>
    <row r="1208" spans="1:9" ht="18.75">
      <c r="A1208" s="185"/>
      <c r="B1208" s="129" t="s">
        <v>160</v>
      </c>
      <c r="C1208" s="100"/>
      <c r="D1208" s="132">
        <v>102</v>
      </c>
      <c r="E1208" s="102"/>
      <c r="F1208" s="102"/>
      <c r="G1208" s="185"/>
      <c r="H1208" s="113" t="s">
        <v>203</v>
      </c>
      <c r="I1208" s="185">
        <f>SUM(D1205:D1226)</f>
        <v>935</v>
      </c>
    </row>
    <row r="1209" spans="1:9" ht="18.75">
      <c r="A1209" s="185"/>
      <c r="B1209" s="129" t="s">
        <v>14</v>
      </c>
      <c r="C1209" s="100"/>
      <c r="D1209" s="131">
        <v>34</v>
      </c>
      <c r="E1209" s="102"/>
      <c r="F1209" s="102"/>
      <c r="G1209" s="185"/>
      <c r="H1209" s="113" t="s">
        <v>204</v>
      </c>
      <c r="I1209" s="185">
        <f>I1208-I1207</f>
        <v>867</v>
      </c>
    </row>
    <row r="1210" spans="1:9" ht="18.75">
      <c r="A1210" s="185"/>
      <c r="B1210" s="129" t="s">
        <v>9</v>
      </c>
      <c r="C1210" s="100"/>
      <c r="D1210" s="132">
        <v>34</v>
      </c>
      <c r="E1210" s="102">
        <v>1</v>
      </c>
      <c r="F1210" s="102">
        <v>1</v>
      </c>
      <c r="G1210" s="185"/>
      <c r="H1210" s="185"/>
      <c r="I1210" s="185"/>
    </row>
    <row r="1211" spans="1:9" ht="18.75">
      <c r="A1211" s="185"/>
      <c r="B1211" s="129" t="s">
        <v>13</v>
      </c>
      <c r="C1211" s="100"/>
      <c r="D1211" s="131">
        <v>34</v>
      </c>
      <c r="E1211" s="102"/>
      <c r="F1211" s="102"/>
      <c r="G1211" s="185"/>
      <c r="H1211" s="185"/>
      <c r="I1211" s="119" t="s">
        <v>244</v>
      </c>
    </row>
    <row r="1212" spans="1:9" ht="18.75">
      <c r="A1212" s="185"/>
      <c r="B1212" s="129" t="s">
        <v>158</v>
      </c>
      <c r="C1212" s="100"/>
      <c r="D1212" s="132">
        <v>34</v>
      </c>
      <c r="E1212" s="102">
        <v>1</v>
      </c>
      <c r="F1212" s="102">
        <v>1</v>
      </c>
      <c r="G1212" s="185"/>
      <c r="H1212" s="185"/>
      <c r="I1212" s="185"/>
    </row>
    <row r="1213" spans="1:9" ht="18.75">
      <c r="A1213" s="185"/>
      <c r="B1213" s="129" t="s">
        <v>153</v>
      </c>
      <c r="C1213" s="100"/>
      <c r="D1213" s="131">
        <v>34</v>
      </c>
      <c r="E1213" s="102"/>
      <c r="F1213" s="102"/>
      <c r="G1213" s="185"/>
      <c r="H1213" s="185"/>
      <c r="I1213" s="185"/>
    </row>
    <row r="1214" spans="1:9" ht="18.75">
      <c r="A1214" s="185"/>
      <c r="B1214" s="129" t="s">
        <v>12</v>
      </c>
      <c r="C1214" s="100"/>
      <c r="D1214" s="131">
        <v>34</v>
      </c>
      <c r="E1214" s="102"/>
      <c r="F1214" s="102"/>
      <c r="G1214" s="185"/>
      <c r="H1214" s="185"/>
      <c r="I1214" s="185"/>
    </row>
    <row r="1215" spans="1:9" ht="18.75">
      <c r="A1215" s="185"/>
      <c r="B1215" s="129" t="s">
        <v>150</v>
      </c>
      <c r="C1215" s="100"/>
      <c r="D1215" s="131">
        <v>34</v>
      </c>
      <c r="E1215" s="102"/>
      <c r="F1215" s="102"/>
      <c r="G1215" s="185"/>
      <c r="H1215" s="185"/>
      <c r="I1215" s="185"/>
    </row>
    <row r="1216" spans="1:9" ht="18.75">
      <c r="A1216" s="185"/>
      <c r="B1216" s="129" t="s">
        <v>17</v>
      </c>
      <c r="C1216" s="100"/>
      <c r="D1216" s="132">
        <v>51</v>
      </c>
      <c r="E1216" s="102"/>
      <c r="F1216" s="102"/>
      <c r="G1216" s="185"/>
      <c r="H1216" s="185"/>
      <c r="I1216" s="185"/>
    </row>
    <row r="1217" spans="1:9" ht="18.75">
      <c r="A1217" s="185"/>
      <c r="B1217" s="129" t="s">
        <v>168</v>
      </c>
      <c r="C1217" s="100"/>
      <c r="D1217" s="131">
        <v>34</v>
      </c>
      <c r="E1217" s="102"/>
      <c r="F1217" s="102"/>
      <c r="G1217" s="185"/>
      <c r="H1217" s="186" t="s">
        <v>227</v>
      </c>
      <c r="I1217" s="186"/>
    </row>
    <row r="1218" spans="1:9" ht="18.75">
      <c r="A1218" s="185"/>
      <c r="B1218" s="129" t="s">
        <v>16</v>
      </c>
      <c r="C1218" s="100"/>
      <c r="D1218" s="131">
        <v>34</v>
      </c>
      <c r="E1218" s="102"/>
      <c r="F1218" s="102"/>
      <c r="G1218" s="185"/>
      <c r="H1218" s="112" t="s">
        <v>201</v>
      </c>
      <c r="I1218" s="187">
        <f>SUM(E1205:E1226)</f>
        <v>2</v>
      </c>
    </row>
    <row r="1219" spans="1:9" ht="18.75">
      <c r="A1219" s="185"/>
      <c r="B1219" s="129" t="s">
        <v>18</v>
      </c>
      <c r="C1219" s="100"/>
      <c r="D1219" s="131">
        <v>51</v>
      </c>
      <c r="E1219" s="102"/>
      <c r="F1219" s="102"/>
      <c r="G1219" s="185"/>
      <c r="H1219" s="113" t="s">
        <v>202</v>
      </c>
      <c r="I1219" s="185">
        <f>SUMPRODUCT(D1205:D1226,E1205:E1226)</f>
        <v>68</v>
      </c>
    </row>
    <row r="1220" spans="1:9" ht="18.75">
      <c r="A1220" s="185"/>
      <c r="B1220" s="129" t="s">
        <v>173</v>
      </c>
      <c r="C1220" s="100"/>
      <c r="D1220" s="132">
        <v>34</v>
      </c>
      <c r="E1220" s="102"/>
      <c r="F1220" s="102"/>
      <c r="G1220" s="185"/>
      <c r="H1220" s="113" t="s">
        <v>203</v>
      </c>
      <c r="I1220" s="123">
        <f>SUM(D1205:D1226)</f>
        <v>935</v>
      </c>
    </row>
    <row r="1221" spans="1:9" ht="18.75">
      <c r="A1221" s="185"/>
      <c r="B1221" s="129" t="s">
        <v>174</v>
      </c>
      <c r="C1221" s="100"/>
      <c r="D1221" s="133">
        <v>34</v>
      </c>
      <c r="E1221" s="102"/>
      <c r="F1221" s="102"/>
      <c r="G1221" s="185"/>
      <c r="H1221" s="113" t="s">
        <v>204</v>
      </c>
      <c r="I1221" s="123">
        <f>I1220-I1219</f>
        <v>867</v>
      </c>
    </row>
    <row r="1222" spans="1:9" ht="18.75">
      <c r="A1222" s="185"/>
      <c r="B1222" s="129" t="s">
        <v>175</v>
      </c>
      <c r="C1222" s="100"/>
      <c r="D1222" s="133">
        <v>51</v>
      </c>
      <c r="E1222" s="102"/>
      <c r="F1222" s="102"/>
      <c r="G1222" s="185"/>
      <c r="H1222" s="185"/>
      <c r="I1222" s="185"/>
    </row>
    <row r="1223" spans="1:9" ht="18.75">
      <c r="A1223" s="185"/>
      <c r="B1223" s="129" t="s">
        <v>176</v>
      </c>
      <c r="C1223" s="100"/>
      <c r="D1223" s="133">
        <v>51</v>
      </c>
      <c r="E1223" s="102"/>
      <c r="F1223" s="102"/>
      <c r="G1223" s="185"/>
      <c r="H1223" s="185"/>
      <c r="I1223" s="119" t="s">
        <v>230</v>
      </c>
    </row>
    <row r="1224" spans="1:9" ht="18.75">
      <c r="A1224" s="185"/>
      <c r="B1224" s="130" t="s">
        <v>152</v>
      </c>
      <c r="C1224" s="100"/>
      <c r="D1224" s="133">
        <v>51</v>
      </c>
      <c r="E1224" s="102"/>
      <c r="F1224" s="102"/>
      <c r="G1224" s="185"/>
      <c r="H1224" s="185"/>
      <c r="I1224" s="185"/>
    </row>
    <row r="1225" spans="1:9" ht="18.75">
      <c r="A1225" s="185"/>
      <c r="B1225" s="130" t="s">
        <v>151</v>
      </c>
      <c r="C1225" s="100"/>
      <c r="D1225" s="134">
        <v>51</v>
      </c>
      <c r="E1225" s="102"/>
      <c r="F1225" s="102"/>
      <c r="G1225" s="185"/>
      <c r="H1225" s="185"/>
      <c r="I1225" s="185"/>
    </row>
    <row r="1226" spans="1:9" ht="18.75">
      <c r="A1226" s="185"/>
      <c r="B1226" s="129" t="s">
        <v>177</v>
      </c>
      <c r="C1226" s="100"/>
      <c r="D1226" s="135">
        <v>34</v>
      </c>
      <c r="E1226" s="102"/>
      <c r="F1226" s="102"/>
      <c r="G1226" s="185"/>
      <c r="H1226" s="185"/>
      <c r="I1226" s="185"/>
    </row>
    <row r="1227" spans="1:9">
      <c r="A1227" s="185"/>
      <c r="B1227" s="114"/>
      <c r="C1227" s="185"/>
      <c r="D1227" s="185"/>
      <c r="E1227" s="185"/>
      <c r="F1227" s="185"/>
      <c r="G1227" s="185"/>
      <c r="H1227" s="185"/>
      <c r="I1227" s="185"/>
    </row>
    <row r="1228" spans="1:9">
      <c r="A1228" s="185"/>
      <c r="B1228" s="114"/>
      <c r="C1228" s="185"/>
      <c r="D1228" s="185"/>
      <c r="E1228" s="185"/>
      <c r="F1228" s="185"/>
      <c r="G1228" s="185"/>
      <c r="H1228" s="185"/>
      <c r="I1228" s="185"/>
    </row>
    <row r="1229" spans="1:9">
      <c r="B1229" s="114"/>
      <c r="C1229" s="184"/>
      <c r="D1229" s="184"/>
      <c r="E1229" s="184"/>
      <c r="F1229" s="184"/>
      <c r="G1229" s="184"/>
      <c r="H1229" s="184"/>
      <c r="I1229" s="184"/>
    </row>
    <row r="1230" spans="1:9">
      <c r="B1230" s="114"/>
      <c r="C1230" s="184"/>
      <c r="D1230" s="184"/>
      <c r="E1230" s="184"/>
      <c r="F1230" s="184"/>
      <c r="G1230" s="184"/>
      <c r="H1230" s="184"/>
      <c r="I1230" s="184"/>
    </row>
    <row r="1231" spans="1:9">
      <c r="B1231" s="114"/>
      <c r="C1231" s="184"/>
      <c r="D1231" s="184"/>
      <c r="E1231" s="184"/>
      <c r="F1231" s="184"/>
      <c r="G1231" s="184"/>
      <c r="H1231" s="184"/>
      <c r="I1231" s="184"/>
    </row>
    <row r="1232" spans="1:9">
      <c r="B1232" s="114"/>
      <c r="C1232" s="184"/>
      <c r="D1232" s="184"/>
      <c r="E1232" s="184"/>
      <c r="F1232" s="184"/>
      <c r="G1232" s="184"/>
      <c r="H1232" s="184"/>
      <c r="I1232" s="184"/>
    </row>
    <row r="1233" spans="1:9">
      <c r="B1233" s="114"/>
      <c r="C1233" s="184"/>
      <c r="D1233" s="184"/>
      <c r="E1233" s="184"/>
      <c r="F1233" s="184"/>
      <c r="G1233" s="184"/>
      <c r="H1233" s="184"/>
      <c r="I1233" s="184"/>
    </row>
    <row r="1234" spans="1:9">
      <c r="B1234" s="114"/>
      <c r="C1234" s="184"/>
      <c r="D1234" s="184"/>
      <c r="E1234" s="184"/>
      <c r="F1234" s="184"/>
      <c r="G1234" s="184"/>
      <c r="H1234" s="184"/>
      <c r="I1234" s="184"/>
    </row>
    <row r="1235" spans="1:9">
      <c r="B1235" s="114"/>
      <c r="C1235" s="184"/>
      <c r="D1235" s="184"/>
      <c r="E1235" s="184"/>
      <c r="F1235" s="184"/>
      <c r="G1235" s="184"/>
      <c r="H1235" s="184"/>
      <c r="I1235" s="184"/>
    </row>
    <row r="1236" spans="1:9">
      <c r="B1236" s="114"/>
      <c r="C1236" s="184"/>
      <c r="D1236" s="184"/>
      <c r="E1236" s="184"/>
      <c r="F1236" s="184"/>
      <c r="G1236" s="184"/>
      <c r="H1236" s="184"/>
      <c r="I1236" s="184"/>
    </row>
    <row r="1237" spans="1:9">
      <c r="B1237" s="114"/>
      <c r="C1237" s="184"/>
      <c r="D1237" s="184"/>
      <c r="E1237" s="184"/>
      <c r="F1237" s="184"/>
      <c r="G1237" s="184"/>
      <c r="H1237" s="184"/>
      <c r="I1237" s="184"/>
    </row>
    <row r="1238" spans="1:9">
      <c r="B1238" s="114"/>
      <c r="C1238" s="184"/>
      <c r="D1238" s="184"/>
      <c r="E1238" s="184"/>
      <c r="F1238" s="184"/>
      <c r="G1238" s="184"/>
      <c r="H1238" s="184"/>
      <c r="I1238" s="184"/>
    </row>
    <row r="1239" spans="1:9">
      <c r="B1239" s="114"/>
      <c r="C1239" s="184"/>
      <c r="D1239" s="184"/>
      <c r="E1239" s="184"/>
      <c r="F1239" s="184"/>
      <c r="G1239" s="184"/>
      <c r="H1239" s="184"/>
      <c r="I1239" s="184"/>
    </row>
    <row r="1240" spans="1:9">
      <c r="B1240" s="114"/>
      <c r="C1240" s="184"/>
      <c r="D1240" s="184"/>
      <c r="E1240" s="184"/>
      <c r="F1240" s="184"/>
      <c r="G1240" s="184"/>
      <c r="H1240" s="184"/>
      <c r="I1240" s="184"/>
    </row>
    <row r="1241" spans="1:9">
      <c r="B1241" s="114"/>
      <c r="C1241" s="184"/>
      <c r="D1241" s="184"/>
      <c r="E1241" s="184"/>
      <c r="F1241" s="184"/>
      <c r="G1241" s="184"/>
      <c r="H1241" s="184"/>
      <c r="I1241" s="184"/>
    </row>
    <row r="1242" spans="1:9">
      <c r="B1242" s="114"/>
      <c r="C1242" s="184"/>
      <c r="D1242" s="184"/>
      <c r="E1242" s="184"/>
      <c r="F1242" s="184"/>
      <c r="G1242" s="184"/>
      <c r="H1242" s="184"/>
      <c r="I1242" s="184"/>
    </row>
    <row r="1243" spans="1:9">
      <c r="A1243" s="185">
        <f>1+A1203</f>
        <v>32</v>
      </c>
      <c r="B1243" s="109" t="s">
        <v>282</v>
      </c>
      <c r="C1243" s="95" t="s">
        <v>197</v>
      </c>
      <c r="D1243" s="95" t="s">
        <v>198</v>
      </c>
      <c r="E1243" s="117"/>
      <c r="F1243" s="117" t="s">
        <v>248</v>
      </c>
      <c r="G1243" s="185"/>
      <c r="H1243" s="185"/>
      <c r="I1243" s="185"/>
    </row>
    <row r="1244" spans="1:9" ht="67.5">
      <c r="A1244" s="185"/>
      <c r="B1244" s="110" t="s">
        <v>199</v>
      </c>
      <c r="C1244" s="16" t="s">
        <v>59</v>
      </c>
      <c r="D1244" s="16" t="s">
        <v>60</v>
      </c>
      <c r="E1244" s="116" t="s">
        <v>228</v>
      </c>
      <c r="F1244" s="116" t="s">
        <v>225</v>
      </c>
      <c r="G1244" s="104"/>
      <c r="H1244" s="104"/>
      <c r="I1244" s="104"/>
    </row>
    <row r="1245" spans="1:9" ht="18.75">
      <c r="A1245" s="185"/>
      <c r="B1245" s="129" t="s">
        <v>25</v>
      </c>
      <c r="C1245" s="100"/>
      <c r="D1245" s="131">
        <v>34</v>
      </c>
      <c r="E1245" s="102"/>
      <c r="F1245" s="102"/>
      <c r="G1245" s="185"/>
      <c r="H1245" s="186" t="s">
        <v>226</v>
      </c>
      <c r="I1245" s="186"/>
    </row>
    <row r="1246" spans="1:9" ht="18.75">
      <c r="A1246" s="185"/>
      <c r="B1246" s="129" t="s">
        <v>24</v>
      </c>
      <c r="C1246" s="100"/>
      <c r="D1246" s="132">
        <v>51</v>
      </c>
      <c r="E1246" s="102"/>
      <c r="F1246" s="102"/>
      <c r="G1246" s="185"/>
      <c r="H1246" s="112" t="s">
        <v>201</v>
      </c>
      <c r="I1246" s="187">
        <f>SUM(F1245:F1266)</f>
        <v>2</v>
      </c>
    </row>
    <row r="1247" spans="1:9" ht="18.75">
      <c r="A1247" s="185"/>
      <c r="B1247" s="129" t="s">
        <v>11</v>
      </c>
      <c r="C1247" s="100"/>
      <c r="D1247" s="131">
        <v>34</v>
      </c>
      <c r="E1247" s="102"/>
      <c r="F1247" s="102"/>
      <c r="G1247" s="185"/>
      <c r="H1247" s="113" t="s">
        <v>202</v>
      </c>
      <c r="I1247" s="185">
        <f>SUMPRODUCT(D1245:D1266,F1245:F1266)</f>
        <v>68</v>
      </c>
    </row>
    <row r="1248" spans="1:9" ht="18.75">
      <c r="A1248" s="185"/>
      <c r="B1248" s="129" t="s">
        <v>160</v>
      </c>
      <c r="C1248" s="100"/>
      <c r="D1248" s="132">
        <v>102</v>
      </c>
      <c r="E1248" s="102"/>
      <c r="F1248" s="102"/>
      <c r="G1248" s="185"/>
      <c r="H1248" s="113" t="s">
        <v>203</v>
      </c>
      <c r="I1248" s="185">
        <f>SUM(D1245:D1266)</f>
        <v>935</v>
      </c>
    </row>
    <row r="1249" spans="1:9" ht="18.75">
      <c r="A1249" s="185"/>
      <c r="B1249" s="129" t="s">
        <v>14</v>
      </c>
      <c r="C1249" s="100"/>
      <c r="D1249" s="131">
        <v>34</v>
      </c>
      <c r="E1249" s="102"/>
      <c r="F1249" s="102"/>
      <c r="G1249" s="185"/>
      <c r="H1249" s="113" t="s">
        <v>204</v>
      </c>
      <c r="I1249" s="185">
        <f>I1248-I1247</f>
        <v>867</v>
      </c>
    </row>
    <row r="1250" spans="1:9" ht="18.75">
      <c r="A1250" s="185"/>
      <c r="B1250" s="129" t="s">
        <v>9</v>
      </c>
      <c r="C1250" s="100"/>
      <c r="D1250" s="132">
        <v>34</v>
      </c>
      <c r="E1250" s="102">
        <v>1</v>
      </c>
      <c r="F1250" s="102">
        <v>1</v>
      </c>
      <c r="G1250" s="185"/>
      <c r="H1250" s="185"/>
      <c r="I1250" s="185"/>
    </row>
    <row r="1251" spans="1:9" ht="18.75">
      <c r="A1251" s="185"/>
      <c r="B1251" s="129" t="s">
        <v>13</v>
      </c>
      <c r="C1251" s="100"/>
      <c r="D1251" s="131">
        <v>34</v>
      </c>
      <c r="E1251" s="102"/>
      <c r="F1251" s="102"/>
      <c r="G1251" s="185"/>
      <c r="H1251" s="185"/>
      <c r="I1251" s="119" t="s">
        <v>244</v>
      </c>
    </row>
    <row r="1252" spans="1:9" ht="18.75">
      <c r="A1252" s="185"/>
      <c r="B1252" s="129" t="s">
        <v>158</v>
      </c>
      <c r="C1252" s="100"/>
      <c r="D1252" s="132">
        <v>34</v>
      </c>
      <c r="E1252" s="102">
        <v>1</v>
      </c>
      <c r="F1252" s="102">
        <v>1</v>
      </c>
      <c r="G1252" s="185"/>
      <c r="H1252" s="185"/>
      <c r="I1252" s="185"/>
    </row>
    <row r="1253" spans="1:9" ht="18.75">
      <c r="A1253" s="185"/>
      <c r="B1253" s="129" t="s">
        <v>153</v>
      </c>
      <c r="C1253" s="100"/>
      <c r="D1253" s="131">
        <v>34</v>
      </c>
      <c r="E1253" s="102"/>
      <c r="F1253" s="102"/>
      <c r="G1253" s="185"/>
      <c r="H1253" s="185"/>
      <c r="I1253" s="185"/>
    </row>
    <row r="1254" spans="1:9" ht="18.75">
      <c r="A1254" s="185"/>
      <c r="B1254" s="129" t="s">
        <v>12</v>
      </c>
      <c r="C1254" s="100"/>
      <c r="D1254" s="131">
        <v>34</v>
      </c>
      <c r="E1254" s="102"/>
      <c r="F1254" s="102"/>
      <c r="G1254" s="185"/>
      <c r="H1254" s="185"/>
      <c r="I1254" s="185"/>
    </row>
    <row r="1255" spans="1:9" ht="18.75">
      <c r="A1255" s="185"/>
      <c r="B1255" s="129" t="s">
        <v>150</v>
      </c>
      <c r="C1255" s="100"/>
      <c r="D1255" s="131">
        <v>34</v>
      </c>
      <c r="E1255" s="102"/>
      <c r="F1255" s="102"/>
      <c r="G1255" s="185"/>
      <c r="H1255" s="185"/>
      <c r="I1255" s="185"/>
    </row>
    <row r="1256" spans="1:9" ht="18.75">
      <c r="A1256" s="185"/>
      <c r="B1256" s="129" t="s">
        <v>17</v>
      </c>
      <c r="C1256" s="100"/>
      <c r="D1256" s="132">
        <v>51</v>
      </c>
      <c r="E1256" s="102"/>
      <c r="F1256" s="102"/>
      <c r="G1256" s="185"/>
      <c r="H1256" s="185"/>
      <c r="I1256" s="185"/>
    </row>
    <row r="1257" spans="1:9" ht="18.75">
      <c r="A1257" s="185"/>
      <c r="B1257" s="129" t="s">
        <v>168</v>
      </c>
      <c r="C1257" s="100"/>
      <c r="D1257" s="131">
        <v>34</v>
      </c>
      <c r="E1257" s="102"/>
      <c r="F1257" s="102"/>
      <c r="G1257" s="185"/>
      <c r="H1257" s="186" t="s">
        <v>227</v>
      </c>
      <c r="I1257" s="186"/>
    </row>
    <row r="1258" spans="1:9" ht="18.75">
      <c r="A1258" s="185"/>
      <c r="B1258" s="129" t="s">
        <v>16</v>
      </c>
      <c r="C1258" s="100"/>
      <c r="D1258" s="131">
        <v>34</v>
      </c>
      <c r="E1258" s="102"/>
      <c r="F1258" s="102"/>
      <c r="G1258" s="185"/>
      <c r="H1258" s="112" t="s">
        <v>201</v>
      </c>
      <c r="I1258" s="187">
        <f>SUM(E1245:E1266)</f>
        <v>2</v>
      </c>
    </row>
    <row r="1259" spans="1:9" ht="18.75">
      <c r="A1259" s="185"/>
      <c r="B1259" s="129" t="s">
        <v>18</v>
      </c>
      <c r="C1259" s="100"/>
      <c r="D1259" s="131">
        <v>51</v>
      </c>
      <c r="E1259" s="102"/>
      <c r="F1259" s="102"/>
      <c r="G1259" s="185"/>
      <c r="H1259" s="113" t="s">
        <v>202</v>
      </c>
      <c r="I1259" s="185">
        <f>SUMPRODUCT(D1245:D1266,E1245:E1266)</f>
        <v>68</v>
      </c>
    </row>
    <row r="1260" spans="1:9" ht="18.75">
      <c r="A1260" s="185"/>
      <c r="B1260" s="129" t="s">
        <v>173</v>
      </c>
      <c r="C1260" s="100"/>
      <c r="D1260" s="132">
        <v>34</v>
      </c>
      <c r="E1260" s="102"/>
      <c r="F1260" s="102"/>
      <c r="G1260" s="185"/>
      <c r="H1260" s="113" t="s">
        <v>203</v>
      </c>
      <c r="I1260" s="123">
        <f>SUM(D1245:D1266)</f>
        <v>935</v>
      </c>
    </row>
    <row r="1261" spans="1:9" ht="18.75">
      <c r="A1261" s="185"/>
      <c r="B1261" s="129" t="s">
        <v>174</v>
      </c>
      <c r="C1261" s="100"/>
      <c r="D1261" s="133">
        <v>34</v>
      </c>
      <c r="E1261" s="102"/>
      <c r="F1261" s="102"/>
      <c r="G1261" s="185"/>
      <c r="H1261" s="113" t="s">
        <v>204</v>
      </c>
      <c r="I1261" s="123">
        <f>I1260-I1259</f>
        <v>867</v>
      </c>
    </row>
    <row r="1262" spans="1:9" ht="18.75">
      <c r="A1262" s="185"/>
      <c r="B1262" s="129" t="s">
        <v>175</v>
      </c>
      <c r="C1262" s="100"/>
      <c r="D1262" s="133">
        <v>51</v>
      </c>
      <c r="E1262" s="102"/>
      <c r="F1262" s="102"/>
      <c r="G1262" s="185"/>
      <c r="H1262" s="185"/>
      <c r="I1262" s="185"/>
    </row>
    <row r="1263" spans="1:9" ht="18.75">
      <c r="A1263" s="185"/>
      <c r="B1263" s="129" t="s">
        <v>176</v>
      </c>
      <c r="C1263" s="100"/>
      <c r="D1263" s="133">
        <v>51</v>
      </c>
      <c r="E1263" s="102"/>
      <c r="F1263" s="102"/>
      <c r="G1263" s="185"/>
      <c r="H1263" s="185"/>
      <c r="I1263" s="119" t="s">
        <v>230</v>
      </c>
    </row>
    <row r="1264" spans="1:9" ht="18.75">
      <c r="A1264" s="185"/>
      <c r="B1264" s="130" t="s">
        <v>152</v>
      </c>
      <c r="C1264" s="100"/>
      <c r="D1264" s="133">
        <v>51</v>
      </c>
      <c r="E1264" s="102"/>
      <c r="F1264" s="102"/>
      <c r="G1264" s="185"/>
      <c r="H1264" s="185"/>
      <c r="I1264" s="185"/>
    </row>
    <row r="1265" spans="1:9" ht="18.75">
      <c r="A1265" s="185"/>
      <c r="B1265" s="130" t="s">
        <v>151</v>
      </c>
      <c r="C1265" s="100"/>
      <c r="D1265" s="134">
        <v>51</v>
      </c>
      <c r="E1265" s="102"/>
      <c r="F1265" s="102"/>
      <c r="G1265" s="185"/>
      <c r="H1265" s="185"/>
      <c r="I1265" s="185"/>
    </row>
    <row r="1266" spans="1:9" ht="18.75">
      <c r="A1266" s="185"/>
      <c r="B1266" s="129" t="s">
        <v>177</v>
      </c>
      <c r="C1266" s="100"/>
      <c r="D1266" s="135">
        <v>34</v>
      </c>
      <c r="E1266" s="102"/>
      <c r="F1266" s="102"/>
      <c r="G1266" s="185"/>
      <c r="H1266" s="185"/>
      <c r="I1266" s="185"/>
    </row>
    <row r="1267" spans="1:9">
      <c r="A1267" s="185"/>
      <c r="B1267" s="114"/>
      <c r="C1267" s="185"/>
      <c r="D1267" s="185"/>
      <c r="E1267" s="185"/>
      <c r="F1267" s="185"/>
      <c r="G1267" s="185"/>
      <c r="H1267" s="185"/>
      <c r="I1267" s="185"/>
    </row>
    <row r="1268" spans="1:9">
      <c r="A1268" s="185"/>
      <c r="B1268" s="114"/>
      <c r="C1268" s="185"/>
      <c r="D1268" s="185"/>
      <c r="E1268" s="185"/>
      <c r="F1268" s="185"/>
      <c r="G1268" s="185"/>
      <c r="H1268" s="185"/>
      <c r="I1268" s="185"/>
    </row>
    <row r="1269" spans="1:9">
      <c r="B1269" s="114"/>
      <c r="C1269" s="184"/>
      <c r="D1269" s="184"/>
      <c r="E1269" s="184"/>
      <c r="F1269" s="184"/>
      <c r="G1269" s="184"/>
      <c r="H1269" s="184"/>
      <c r="I1269" s="184"/>
    </row>
    <row r="1270" spans="1:9">
      <c r="B1270" s="114"/>
      <c r="C1270" s="184"/>
      <c r="D1270" s="184"/>
      <c r="E1270" s="184"/>
      <c r="F1270" s="184"/>
      <c r="G1270" s="184"/>
      <c r="H1270" s="184"/>
      <c r="I1270" s="184"/>
    </row>
    <row r="1271" spans="1:9">
      <c r="B1271" s="114"/>
      <c r="C1271" s="184"/>
      <c r="D1271" s="184"/>
      <c r="E1271" s="184"/>
      <c r="F1271" s="184"/>
      <c r="G1271" s="184"/>
      <c r="H1271" s="184"/>
      <c r="I1271" s="184"/>
    </row>
    <row r="1272" spans="1:9">
      <c r="B1272" s="114"/>
      <c r="C1272" s="184"/>
      <c r="D1272" s="184"/>
      <c r="E1272" s="184"/>
      <c r="F1272" s="184"/>
      <c r="G1272" s="184"/>
      <c r="H1272" s="184"/>
      <c r="I1272" s="184"/>
    </row>
    <row r="1273" spans="1:9">
      <c r="B1273" s="114"/>
      <c r="C1273" s="184"/>
      <c r="D1273" s="184"/>
      <c r="E1273" s="184"/>
      <c r="F1273" s="184"/>
      <c r="G1273" s="184"/>
      <c r="H1273" s="184"/>
      <c r="I1273" s="184"/>
    </row>
    <row r="1274" spans="1:9">
      <c r="B1274" s="114"/>
      <c r="C1274" s="184"/>
      <c r="D1274" s="184"/>
      <c r="E1274" s="184"/>
      <c r="F1274" s="184"/>
      <c r="G1274" s="184"/>
      <c r="H1274" s="184"/>
      <c r="I1274" s="184"/>
    </row>
    <row r="1275" spans="1:9">
      <c r="B1275" s="114"/>
      <c r="C1275" s="184"/>
      <c r="D1275" s="184"/>
      <c r="E1275" s="184"/>
      <c r="F1275" s="184"/>
      <c r="G1275" s="184"/>
      <c r="H1275" s="184"/>
      <c r="I1275" s="184"/>
    </row>
    <row r="1276" spans="1:9">
      <c r="B1276" s="114"/>
      <c r="C1276" s="184"/>
      <c r="D1276" s="184"/>
      <c r="E1276" s="184"/>
      <c r="F1276" s="184"/>
      <c r="G1276" s="184"/>
      <c r="H1276" s="184"/>
      <c r="I1276" s="184"/>
    </row>
    <row r="1277" spans="1:9">
      <c r="B1277" s="114"/>
      <c r="C1277" s="184"/>
      <c r="D1277" s="184"/>
      <c r="E1277" s="184"/>
      <c r="F1277" s="184"/>
      <c r="G1277" s="184"/>
      <c r="H1277" s="184"/>
      <c r="I1277" s="184"/>
    </row>
    <row r="1278" spans="1:9">
      <c r="B1278" s="114"/>
      <c r="C1278" s="184"/>
      <c r="D1278" s="184"/>
      <c r="E1278" s="184"/>
      <c r="F1278" s="184"/>
      <c r="G1278" s="184"/>
      <c r="H1278" s="184"/>
      <c r="I1278" s="184"/>
    </row>
    <row r="1279" spans="1:9">
      <c r="B1279" s="114"/>
      <c r="C1279" s="184"/>
      <c r="D1279" s="184"/>
      <c r="E1279" s="184"/>
      <c r="F1279" s="184"/>
      <c r="G1279" s="184"/>
      <c r="H1279" s="184"/>
      <c r="I1279" s="184"/>
    </row>
    <row r="1280" spans="1:9">
      <c r="B1280" s="114"/>
      <c r="C1280" s="184"/>
      <c r="D1280" s="184"/>
      <c r="E1280" s="184"/>
      <c r="F1280" s="184"/>
      <c r="G1280" s="184"/>
      <c r="H1280" s="184"/>
      <c r="I1280" s="184"/>
    </row>
    <row r="1281" spans="1:9">
      <c r="B1281" s="114"/>
      <c r="C1281" s="184"/>
      <c r="D1281" s="184"/>
      <c r="E1281" s="184"/>
      <c r="F1281" s="184"/>
      <c r="G1281" s="184"/>
      <c r="H1281" s="184"/>
      <c r="I1281" s="184"/>
    </row>
    <row r="1282" spans="1:9">
      <c r="B1282" s="114"/>
      <c r="C1282" s="184"/>
      <c r="D1282" s="184"/>
      <c r="E1282" s="184"/>
      <c r="F1282" s="184"/>
      <c r="G1282" s="184"/>
      <c r="H1282" s="184"/>
      <c r="I1282" s="184"/>
    </row>
    <row r="1283" spans="1:9">
      <c r="A1283" s="185">
        <f>1+A1243</f>
        <v>33</v>
      </c>
      <c r="B1283" s="109" t="s">
        <v>283</v>
      </c>
      <c r="C1283" s="95" t="s">
        <v>197</v>
      </c>
      <c r="D1283" s="95" t="s">
        <v>198</v>
      </c>
      <c r="E1283" s="117"/>
      <c r="F1283" s="117" t="s">
        <v>248</v>
      </c>
      <c r="G1283" s="185"/>
      <c r="H1283" s="185"/>
      <c r="I1283" s="185"/>
    </row>
    <row r="1284" spans="1:9" ht="67.5">
      <c r="A1284" s="185"/>
      <c r="B1284" s="110" t="s">
        <v>199</v>
      </c>
      <c r="C1284" s="16" t="s">
        <v>59</v>
      </c>
      <c r="D1284" s="16" t="s">
        <v>60</v>
      </c>
      <c r="E1284" s="116" t="s">
        <v>228</v>
      </c>
      <c r="F1284" s="116" t="s">
        <v>225</v>
      </c>
      <c r="G1284" s="104"/>
      <c r="H1284" s="104"/>
      <c r="I1284" s="104"/>
    </row>
    <row r="1285" spans="1:9" ht="18.75">
      <c r="A1285" s="185"/>
      <c r="B1285" s="129" t="s">
        <v>25</v>
      </c>
      <c r="C1285" s="100"/>
      <c r="D1285" s="131">
        <v>34</v>
      </c>
      <c r="E1285" s="102"/>
      <c r="F1285" s="102"/>
      <c r="G1285" s="185"/>
      <c r="H1285" s="186" t="s">
        <v>226</v>
      </c>
      <c r="I1285" s="186"/>
    </row>
    <row r="1286" spans="1:9" ht="18.75">
      <c r="A1286" s="185"/>
      <c r="B1286" s="129" t="s">
        <v>24</v>
      </c>
      <c r="C1286" s="100"/>
      <c r="D1286" s="132">
        <v>51</v>
      </c>
      <c r="E1286" s="102"/>
      <c r="F1286" s="102"/>
      <c r="G1286" s="185"/>
      <c r="H1286" s="112" t="s">
        <v>201</v>
      </c>
      <c r="I1286" s="187">
        <f>SUM(F1285:F1306)</f>
        <v>2</v>
      </c>
    </row>
    <row r="1287" spans="1:9" ht="18.75">
      <c r="A1287" s="185"/>
      <c r="B1287" s="129" t="s">
        <v>11</v>
      </c>
      <c r="C1287" s="100"/>
      <c r="D1287" s="131">
        <v>34</v>
      </c>
      <c r="E1287" s="102"/>
      <c r="F1287" s="102"/>
      <c r="G1287" s="185"/>
      <c r="H1287" s="113" t="s">
        <v>202</v>
      </c>
      <c r="I1287" s="185">
        <f>SUMPRODUCT(D1285:D1306,F1285:F1306)</f>
        <v>68</v>
      </c>
    </row>
    <row r="1288" spans="1:9" ht="18.75">
      <c r="A1288" s="185"/>
      <c r="B1288" s="129" t="s">
        <v>160</v>
      </c>
      <c r="C1288" s="100"/>
      <c r="D1288" s="132">
        <v>102</v>
      </c>
      <c r="E1288" s="102"/>
      <c r="F1288" s="102"/>
      <c r="G1288" s="185"/>
      <c r="H1288" s="113" t="s">
        <v>203</v>
      </c>
      <c r="I1288" s="185">
        <f>SUM(D1285:D1306)</f>
        <v>935</v>
      </c>
    </row>
    <row r="1289" spans="1:9" ht="18.75">
      <c r="A1289" s="185"/>
      <c r="B1289" s="129" t="s">
        <v>14</v>
      </c>
      <c r="C1289" s="100"/>
      <c r="D1289" s="131">
        <v>34</v>
      </c>
      <c r="E1289" s="102"/>
      <c r="F1289" s="102"/>
      <c r="G1289" s="185"/>
      <c r="H1289" s="113" t="s">
        <v>204</v>
      </c>
      <c r="I1289" s="185">
        <f>I1288-I1287</f>
        <v>867</v>
      </c>
    </row>
    <row r="1290" spans="1:9" ht="18.75">
      <c r="A1290" s="185"/>
      <c r="B1290" s="129" t="s">
        <v>9</v>
      </c>
      <c r="C1290" s="100"/>
      <c r="D1290" s="132">
        <v>34</v>
      </c>
      <c r="E1290" s="102">
        <v>1</v>
      </c>
      <c r="F1290" s="102">
        <v>1</v>
      </c>
      <c r="G1290" s="185"/>
      <c r="H1290" s="185"/>
      <c r="I1290" s="185"/>
    </row>
    <row r="1291" spans="1:9" ht="18.75">
      <c r="A1291" s="185"/>
      <c r="B1291" s="129" t="s">
        <v>13</v>
      </c>
      <c r="C1291" s="100"/>
      <c r="D1291" s="131">
        <v>34</v>
      </c>
      <c r="E1291" s="102"/>
      <c r="F1291" s="102"/>
      <c r="G1291" s="185"/>
      <c r="H1291" s="185"/>
      <c r="I1291" s="119" t="s">
        <v>244</v>
      </c>
    </row>
    <row r="1292" spans="1:9" ht="18.75">
      <c r="A1292" s="185"/>
      <c r="B1292" s="129" t="s">
        <v>158</v>
      </c>
      <c r="C1292" s="100"/>
      <c r="D1292" s="132">
        <v>34</v>
      </c>
      <c r="E1292" s="102">
        <v>1</v>
      </c>
      <c r="F1292" s="102">
        <v>1</v>
      </c>
      <c r="G1292" s="185"/>
      <c r="H1292" s="185"/>
      <c r="I1292" s="185"/>
    </row>
    <row r="1293" spans="1:9" ht="18.75">
      <c r="A1293" s="185"/>
      <c r="B1293" s="129" t="s">
        <v>153</v>
      </c>
      <c r="C1293" s="100"/>
      <c r="D1293" s="131">
        <v>34</v>
      </c>
      <c r="E1293" s="102"/>
      <c r="F1293" s="102"/>
      <c r="G1293" s="185"/>
      <c r="H1293" s="185"/>
      <c r="I1293" s="185"/>
    </row>
    <row r="1294" spans="1:9" ht="18.75">
      <c r="A1294" s="185"/>
      <c r="B1294" s="129" t="s">
        <v>12</v>
      </c>
      <c r="C1294" s="100"/>
      <c r="D1294" s="131">
        <v>34</v>
      </c>
      <c r="E1294" s="102"/>
      <c r="F1294" s="102"/>
      <c r="G1294" s="185"/>
      <c r="H1294" s="185"/>
      <c r="I1294" s="185"/>
    </row>
    <row r="1295" spans="1:9" ht="18.75">
      <c r="A1295" s="185"/>
      <c r="B1295" s="129" t="s">
        <v>150</v>
      </c>
      <c r="C1295" s="100"/>
      <c r="D1295" s="131">
        <v>34</v>
      </c>
      <c r="E1295" s="102"/>
      <c r="F1295" s="102"/>
      <c r="G1295" s="185"/>
      <c r="H1295" s="185"/>
      <c r="I1295" s="185"/>
    </row>
    <row r="1296" spans="1:9" ht="18.75">
      <c r="A1296" s="185"/>
      <c r="B1296" s="129" t="s">
        <v>17</v>
      </c>
      <c r="C1296" s="100"/>
      <c r="D1296" s="132">
        <v>51</v>
      </c>
      <c r="E1296" s="102"/>
      <c r="F1296" s="102"/>
      <c r="G1296" s="185"/>
      <c r="H1296" s="185"/>
      <c r="I1296" s="185"/>
    </row>
    <row r="1297" spans="1:9" ht="18.75">
      <c r="A1297" s="185"/>
      <c r="B1297" s="129" t="s">
        <v>168</v>
      </c>
      <c r="C1297" s="100"/>
      <c r="D1297" s="131">
        <v>34</v>
      </c>
      <c r="E1297" s="102"/>
      <c r="F1297" s="102"/>
      <c r="G1297" s="185"/>
      <c r="H1297" s="186" t="s">
        <v>227</v>
      </c>
      <c r="I1297" s="186"/>
    </row>
    <row r="1298" spans="1:9" ht="18.75">
      <c r="A1298" s="185"/>
      <c r="B1298" s="129" t="s">
        <v>16</v>
      </c>
      <c r="C1298" s="100"/>
      <c r="D1298" s="131">
        <v>34</v>
      </c>
      <c r="E1298" s="102"/>
      <c r="F1298" s="102"/>
      <c r="G1298" s="185"/>
      <c r="H1298" s="112" t="s">
        <v>201</v>
      </c>
      <c r="I1298" s="187">
        <f>SUM(E1285:E1306)</f>
        <v>2</v>
      </c>
    </row>
    <row r="1299" spans="1:9" ht="18.75">
      <c r="A1299" s="185"/>
      <c r="B1299" s="129" t="s">
        <v>18</v>
      </c>
      <c r="C1299" s="100"/>
      <c r="D1299" s="131">
        <v>51</v>
      </c>
      <c r="E1299" s="102"/>
      <c r="F1299" s="102"/>
      <c r="G1299" s="185"/>
      <c r="H1299" s="113" t="s">
        <v>202</v>
      </c>
      <c r="I1299" s="185">
        <f>SUMPRODUCT(D1285:D1306,E1285:E1306)</f>
        <v>68</v>
      </c>
    </row>
    <row r="1300" spans="1:9" ht="18.75">
      <c r="A1300" s="185"/>
      <c r="B1300" s="129" t="s">
        <v>173</v>
      </c>
      <c r="C1300" s="100"/>
      <c r="D1300" s="132">
        <v>34</v>
      </c>
      <c r="E1300" s="102"/>
      <c r="F1300" s="102"/>
      <c r="G1300" s="185"/>
      <c r="H1300" s="113" t="s">
        <v>203</v>
      </c>
      <c r="I1300" s="123">
        <f>SUM(D1285:D1306)</f>
        <v>935</v>
      </c>
    </row>
    <row r="1301" spans="1:9" ht="18.75">
      <c r="A1301" s="185"/>
      <c r="B1301" s="129" t="s">
        <v>174</v>
      </c>
      <c r="C1301" s="100"/>
      <c r="D1301" s="133">
        <v>34</v>
      </c>
      <c r="E1301" s="102"/>
      <c r="F1301" s="102"/>
      <c r="G1301" s="185"/>
      <c r="H1301" s="113" t="s">
        <v>204</v>
      </c>
      <c r="I1301" s="123">
        <f>I1300-I1299</f>
        <v>867</v>
      </c>
    </row>
    <row r="1302" spans="1:9" ht="18.75">
      <c r="A1302" s="185"/>
      <c r="B1302" s="129" t="s">
        <v>175</v>
      </c>
      <c r="C1302" s="100"/>
      <c r="D1302" s="133">
        <v>51</v>
      </c>
      <c r="E1302" s="102"/>
      <c r="F1302" s="102"/>
      <c r="G1302" s="185"/>
      <c r="H1302" s="185"/>
      <c r="I1302" s="185"/>
    </row>
    <row r="1303" spans="1:9" ht="18.75">
      <c r="A1303" s="185"/>
      <c r="B1303" s="129" t="s">
        <v>176</v>
      </c>
      <c r="C1303" s="100"/>
      <c r="D1303" s="133">
        <v>51</v>
      </c>
      <c r="E1303" s="102"/>
      <c r="F1303" s="102"/>
      <c r="G1303" s="185"/>
      <c r="H1303" s="185"/>
      <c r="I1303" s="119" t="s">
        <v>230</v>
      </c>
    </row>
    <row r="1304" spans="1:9" ht="18.75">
      <c r="A1304" s="185"/>
      <c r="B1304" s="130" t="s">
        <v>152</v>
      </c>
      <c r="C1304" s="100"/>
      <c r="D1304" s="133">
        <v>51</v>
      </c>
      <c r="E1304" s="102"/>
      <c r="F1304" s="102"/>
      <c r="G1304" s="185"/>
      <c r="H1304" s="185"/>
      <c r="I1304" s="185"/>
    </row>
    <row r="1305" spans="1:9" ht="18.75">
      <c r="A1305" s="185"/>
      <c r="B1305" s="130" t="s">
        <v>151</v>
      </c>
      <c r="C1305" s="100"/>
      <c r="D1305" s="134">
        <v>51</v>
      </c>
      <c r="E1305" s="102"/>
      <c r="F1305" s="102"/>
      <c r="G1305" s="185"/>
      <c r="H1305" s="185"/>
      <c r="I1305" s="185"/>
    </row>
    <row r="1306" spans="1:9" ht="18.75">
      <c r="A1306" s="185"/>
      <c r="B1306" s="129" t="s">
        <v>177</v>
      </c>
      <c r="C1306" s="100"/>
      <c r="D1306" s="135">
        <v>34</v>
      </c>
      <c r="E1306" s="102"/>
      <c r="F1306" s="102"/>
      <c r="G1306" s="185"/>
      <c r="H1306" s="185"/>
      <c r="I1306" s="185"/>
    </row>
    <row r="1307" spans="1:9">
      <c r="A1307" s="185"/>
      <c r="B1307" s="114"/>
      <c r="C1307" s="185"/>
      <c r="D1307" s="185"/>
      <c r="E1307" s="185"/>
      <c r="F1307" s="185"/>
      <c r="G1307" s="185"/>
      <c r="H1307" s="185"/>
      <c r="I1307" s="185"/>
    </row>
    <row r="1308" spans="1:9">
      <c r="A1308" s="185"/>
      <c r="B1308" s="114"/>
      <c r="C1308" s="185"/>
      <c r="D1308" s="185"/>
      <c r="E1308" s="185"/>
      <c r="F1308" s="185"/>
      <c r="G1308" s="185"/>
      <c r="H1308" s="185"/>
      <c r="I1308" s="185"/>
    </row>
    <row r="1309" spans="1:9">
      <c r="B1309" s="114"/>
      <c r="C1309" s="184"/>
      <c r="D1309" s="184"/>
      <c r="E1309" s="184"/>
      <c r="F1309" s="184"/>
      <c r="G1309" s="184"/>
      <c r="H1309" s="184"/>
      <c r="I1309" s="184"/>
    </row>
    <row r="1310" spans="1:9">
      <c r="B1310" s="114"/>
      <c r="C1310" s="184"/>
      <c r="D1310" s="184"/>
      <c r="E1310" s="184"/>
      <c r="F1310" s="184"/>
      <c r="G1310" s="184"/>
      <c r="H1310" s="184"/>
      <c r="I1310" s="184"/>
    </row>
    <row r="1311" spans="1:9">
      <c r="B1311" s="114"/>
      <c r="C1311" s="184"/>
      <c r="D1311" s="184"/>
      <c r="E1311" s="184"/>
      <c r="F1311" s="184"/>
      <c r="G1311" s="184"/>
      <c r="H1311" s="184"/>
      <c r="I1311" s="184"/>
    </row>
    <row r="1312" spans="1:9">
      <c r="B1312" s="114"/>
      <c r="C1312" s="184"/>
      <c r="D1312" s="184"/>
      <c r="E1312" s="184"/>
      <c r="F1312" s="184"/>
      <c r="G1312" s="184"/>
      <c r="H1312" s="184"/>
      <c r="I1312" s="184"/>
    </row>
    <row r="1313" spans="1:9">
      <c r="B1313" s="114"/>
      <c r="C1313" s="184"/>
      <c r="D1313" s="184"/>
      <c r="E1313" s="184"/>
      <c r="F1313" s="184"/>
      <c r="G1313" s="184"/>
      <c r="H1313" s="184"/>
      <c r="I1313" s="184"/>
    </row>
    <row r="1314" spans="1:9">
      <c r="B1314" s="114"/>
      <c r="C1314" s="184"/>
      <c r="D1314" s="184"/>
      <c r="E1314" s="184"/>
      <c r="F1314" s="184"/>
      <c r="G1314" s="184"/>
      <c r="H1314" s="184"/>
      <c r="I1314" s="184"/>
    </row>
    <row r="1315" spans="1:9">
      <c r="B1315" s="114"/>
      <c r="C1315" s="184"/>
      <c r="D1315" s="184"/>
      <c r="E1315" s="184"/>
      <c r="F1315" s="184"/>
      <c r="G1315" s="184"/>
      <c r="H1315" s="184"/>
      <c r="I1315" s="184"/>
    </row>
    <row r="1316" spans="1:9">
      <c r="B1316" s="114"/>
      <c r="C1316" s="184"/>
      <c r="D1316" s="184"/>
      <c r="E1316" s="184"/>
      <c r="F1316" s="184"/>
      <c r="G1316" s="184"/>
      <c r="H1316" s="184"/>
      <c r="I1316" s="184"/>
    </row>
    <row r="1317" spans="1:9">
      <c r="B1317" s="114"/>
      <c r="C1317" s="184"/>
      <c r="D1317" s="184"/>
      <c r="E1317" s="184"/>
      <c r="F1317" s="184"/>
      <c r="G1317" s="184"/>
      <c r="H1317" s="184"/>
      <c r="I1317" s="184"/>
    </row>
    <row r="1318" spans="1:9">
      <c r="B1318" s="114"/>
      <c r="C1318" s="184"/>
      <c r="D1318" s="184"/>
      <c r="E1318" s="184"/>
      <c r="F1318" s="184"/>
      <c r="G1318" s="184"/>
      <c r="H1318" s="184"/>
      <c r="I1318" s="184"/>
    </row>
    <row r="1319" spans="1:9">
      <c r="B1319" s="114"/>
      <c r="C1319" s="184"/>
      <c r="D1319" s="184"/>
      <c r="E1319" s="184"/>
      <c r="F1319" s="184"/>
      <c r="G1319" s="184"/>
      <c r="H1319" s="184"/>
      <c r="I1319" s="184"/>
    </row>
    <row r="1320" spans="1:9">
      <c r="B1320" s="114"/>
      <c r="C1320" s="184"/>
      <c r="D1320" s="184"/>
      <c r="E1320" s="184"/>
      <c r="F1320" s="184"/>
      <c r="G1320" s="184"/>
      <c r="H1320" s="184"/>
      <c r="I1320" s="184"/>
    </row>
    <row r="1321" spans="1:9">
      <c r="B1321" s="114"/>
      <c r="C1321" s="184"/>
      <c r="D1321" s="184"/>
      <c r="E1321" s="184"/>
      <c r="F1321" s="184"/>
      <c r="G1321" s="184"/>
      <c r="H1321" s="184"/>
      <c r="I1321" s="184"/>
    </row>
    <row r="1322" spans="1:9">
      <c r="B1322" s="114"/>
      <c r="C1322" s="184"/>
      <c r="D1322" s="184"/>
      <c r="E1322" s="184"/>
      <c r="F1322" s="184"/>
      <c r="G1322" s="184"/>
      <c r="H1322" s="184"/>
      <c r="I1322" s="184"/>
    </row>
    <row r="1323" spans="1:9">
      <c r="A1323" s="185">
        <f>1+A1283</f>
        <v>34</v>
      </c>
      <c r="B1323" s="109" t="s">
        <v>284</v>
      </c>
      <c r="C1323" s="95" t="s">
        <v>197</v>
      </c>
      <c r="D1323" s="95" t="s">
        <v>198</v>
      </c>
      <c r="E1323" s="117"/>
      <c r="F1323" s="117" t="s">
        <v>248</v>
      </c>
      <c r="G1323" s="185"/>
      <c r="H1323" s="185"/>
      <c r="I1323" s="185"/>
    </row>
    <row r="1324" spans="1:9" ht="67.5">
      <c r="A1324" s="185"/>
      <c r="B1324" s="110" t="s">
        <v>199</v>
      </c>
      <c r="C1324" s="16" t="s">
        <v>59</v>
      </c>
      <c r="D1324" s="16" t="s">
        <v>60</v>
      </c>
      <c r="E1324" s="116" t="s">
        <v>228</v>
      </c>
      <c r="F1324" s="116" t="s">
        <v>225</v>
      </c>
      <c r="G1324" s="104"/>
      <c r="H1324" s="104"/>
      <c r="I1324" s="104"/>
    </row>
    <row r="1325" spans="1:9" ht="18.75">
      <c r="A1325" s="185"/>
      <c r="B1325" s="129" t="s">
        <v>25</v>
      </c>
      <c r="C1325" s="100"/>
      <c r="D1325" s="131">
        <v>34</v>
      </c>
      <c r="E1325" s="102"/>
      <c r="F1325" s="102"/>
      <c r="G1325" s="185"/>
      <c r="H1325" s="186" t="s">
        <v>226</v>
      </c>
      <c r="I1325" s="186"/>
    </row>
    <row r="1326" spans="1:9" ht="18.75">
      <c r="A1326" s="185"/>
      <c r="B1326" s="129" t="s">
        <v>24</v>
      </c>
      <c r="C1326" s="100"/>
      <c r="D1326" s="132">
        <v>51</v>
      </c>
      <c r="E1326" s="102">
        <v>1</v>
      </c>
      <c r="F1326" s="102">
        <v>1</v>
      </c>
      <c r="G1326" s="185"/>
      <c r="H1326" s="112" t="s">
        <v>201</v>
      </c>
      <c r="I1326" s="187">
        <f>SUM(F1325:F1346)</f>
        <v>3</v>
      </c>
    </row>
    <row r="1327" spans="1:9" ht="18.75">
      <c r="A1327" s="185"/>
      <c r="B1327" s="129" t="s">
        <v>11</v>
      </c>
      <c r="C1327" s="100"/>
      <c r="D1327" s="131">
        <v>34</v>
      </c>
      <c r="E1327" s="102"/>
      <c r="F1327" s="102"/>
      <c r="G1327" s="185"/>
      <c r="H1327" s="113" t="s">
        <v>202</v>
      </c>
      <c r="I1327" s="185">
        <f>SUMPRODUCT(D1325:D1346,F1325:F1346)</f>
        <v>119</v>
      </c>
    </row>
    <row r="1328" spans="1:9" ht="18.75">
      <c r="A1328" s="185"/>
      <c r="B1328" s="129" t="s">
        <v>160</v>
      </c>
      <c r="C1328" s="100"/>
      <c r="D1328" s="132">
        <v>102</v>
      </c>
      <c r="E1328" s="102"/>
      <c r="F1328" s="102"/>
      <c r="G1328" s="185"/>
      <c r="H1328" s="113" t="s">
        <v>203</v>
      </c>
      <c r="I1328" s="185">
        <f>SUM(D1325:D1346)</f>
        <v>935</v>
      </c>
    </row>
    <row r="1329" spans="1:9" ht="18.75">
      <c r="A1329" s="185"/>
      <c r="B1329" s="129" t="s">
        <v>14</v>
      </c>
      <c r="C1329" s="100"/>
      <c r="D1329" s="131">
        <v>34</v>
      </c>
      <c r="E1329" s="102"/>
      <c r="F1329" s="102"/>
      <c r="G1329" s="185"/>
      <c r="H1329" s="113" t="s">
        <v>204</v>
      </c>
      <c r="I1329" s="185">
        <f>I1328-I1327</f>
        <v>816</v>
      </c>
    </row>
    <row r="1330" spans="1:9" ht="18.75">
      <c r="A1330" s="185"/>
      <c r="B1330" s="129" t="s">
        <v>9</v>
      </c>
      <c r="C1330" s="100"/>
      <c r="D1330" s="132">
        <v>34</v>
      </c>
      <c r="E1330" s="102">
        <v>1</v>
      </c>
      <c r="F1330" s="102">
        <v>1</v>
      </c>
      <c r="G1330" s="185"/>
      <c r="H1330" s="185"/>
      <c r="I1330" s="185"/>
    </row>
    <row r="1331" spans="1:9" ht="18.75">
      <c r="A1331" s="185"/>
      <c r="B1331" s="129" t="s">
        <v>13</v>
      </c>
      <c r="C1331" s="100"/>
      <c r="D1331" s="131">
        <v>34</v>
      </c>
      <c r="E1331" s="102"/>
      <c r="F1331" s="102"/>
      <c r="G1331" s="185"/>
      <c r="H1331" s="185"/>
      <c r="I1331" s="119" t="s">
        <v>244</v>
      </c>
    </row>
    <row r="1332" spans="1:9" ht="18.75">
      <c r="A1332" s="185"/>
      <c r="B1332" s="129" t="s">
        <v>158</v>
      </c>
      <c r="C1332" s="100"/>
      <c r="D1332" s="132">
        <v>34</v>
      </c>
      <c r="E1332" s="102">
        <v>1</v>
      </c>
      <c r="F1332" s="102">
        <v>1</v>
      </c>
      <c r="G1332" s="185"/>
      <c r="H1332" s="185"/>
      <c r="I1332" s="185"/>
    </row>
    <row r="1333" spans="1:9" ht="18.75">
      <c r="A1333" s="185"/>
      <c r="B1333" s="129" t="s">
        <v>153</v>
      </c>
      <c r="C1333" s="100"/>
      <c r="D1333" s="131">
        <v>34</v>
      </c>
      <c r="E1333" s="102"/>
      <c r="F1333" s="102"/>
      <c r="G1333" s="185"/>
      <c r="H1333" s="185"/>
      <c r="I1333" s="185"/>
    </row>
    <row r="1334" spans="1:9" ht="18.75">
      <c r="A1334" s="185"/>
      <c r="B1334" s="129" t="s">
        <v>12</v>
      </c>
      <c r="C1334" s="100"/>
      <c r="D1334" s="131">
        <v>34</v>
      </c>
      <c r="E1334" s="102"/>
      <c r="F1334" s="102"/>
      <c r="G1334" s="185"/>
      <c r="H1334" s="185"/>
      <c r="I1334" s="185"/>
    </row>
    <row r="1335" spans="1:9" ht="18.75">
      <c r="A1335" s="185"/>
      <c r="B1335" s="129" t="s">
        <v>150</v>
      </c>
      <c r="C1335" s="100"/>
      <c r="D1335" s="131">
        <v>34</v>
      </c>
      <c r="E1335" s="102"/>
      <c r="F1335" s="102"/>
      <c r="G1335" s="185"/>
      <c r="H1335" s="185"/>
      <c r="I1335" s="185"/>
    </row>
    <row r="1336" spans="1:9" ht="18.75">
      <c r="A1336" s="185"/>
      <c r="B1336" s="129" t="s">
        <v>17</v>
      </c>
      <c r="C1336" s="100"/>
      <c r="D1336" s="132">
        <v>51</v>
      </c>
      <c r="E1336" s="102"/>
      <c r="F1336" s="102"/>
      <c r="G1336" s="185"/>
      <c r="H1336" s="185"/>
      <c r="I1336" s="185"/>
    </row>
    <row r="1337" spans="1:9" ht="18.75">
      <c r="A1337" s="185"/>
      <c r="B1337" s="129" t="s">
        <v>168</v>
      </c>
      <c r="C1337" s="100"/>
      <c r="D1337" s="131">
        <v>34</v>
      </c>
      <c r="E1337" s="102"/>
      <c r="F1337" s="102"/>
      <c r="G1337" s="185"/>
      <c r="H1337" s="186" t="s">
        <v>227</v>
      </c>
      <c r="I1337" s="186"/>
    </row>
    <row r="1338" spans="1:9" ht="18.75">
      <c r="A1338" s="185"/>
      <c r="B1338" s="129" t="s">
        <v>16</v>
      </c>
      <c r="C1338" s="100"/>
      <c r="D1338" s="131">
        <v>34</v>
      </c>
      <c r="E1338" s="102"/>
      <c r="F1338" s="102"/>
      <c r="G1338" s="185"/>
      <c r="H1338" s="112" t="s">
        <v>201</v>
      </c>
      <c r="I1338" s="187">
        <f>SUM(E1325:E1346)</f>
        <v>3</v>
      </c>
    </row>
    <row r="1339" spans="1:9" ht="18.75">
      <c r="A1339" s="185"/>
      <c r="B1339" s="129" t="s">
        <v>18</v>
      </c>
      <c r="C1339" s="100"/>
      <c r="D1339" s="131">
        <v>51</v>
      </c>
      <c r="E1339" s="102"/>
      <c r="F1339" s="102"/>
      <c r="G1339" s="185"/>
      <c r="H1339" s="113" t="s">
        <v>202</v>
      </c>
      <c r="I1339" s="185">
        <f>SUMPRODUCT(D1325:D1346,E1325:E1346)</f>
        <v>119</v>
      </c>
    </row>
    <row r="1340" spans="1:9" ht="18.75">
      <c r="A1340" s="185"/>
      <c r="B1340" s="129" t="s">
        <v>173</v>
      </c>
      <c r="C1340" s="100"/>
      <c r="D1340" s="132">
        <v>34</v>
      </c>
      <c r="E1340" s="102"/>
      <c r="F1340" s="102"/>
      <c r="G1340" s="185"/>
      <c r="H1340" s="113" t="s">
        <v>203</v>
      </c>
      <c r="I1340" s="123">
        <f>SUM(D1325:D1346)</f>
        <v>935</v>
      </c>
    </row>
    <row r="1341" spans="1:9" ht="18.75">
      <c r="A1341" s="185"/>
      <c r="B1341" s="129" t="s">
        <v>174</v>
      </c>
      <c r="C1341" s="100"/>
      <c r="D1341" s="133">
        <v>34</v>
      </c>
      <c r="E1341" s="102"/>
      <c r="F1341" s="102"/>
      <c r="G1341" s="185"/>
      <c r="H1341" s="113" t="s">
        <v>204</v>
      </c>
      <c r="I1341" s="123">
        <f>I1340-I1339</f>
        <v>816</v>
      </c>
    </row>
    <row r="1342" spans="1:9" ht="18.75">
      <c r="A1342" s="185"/>
      <c r="B1342" s="129" t="s">
        <v>175</v>
      </c>
      <c r="C1342" s="100"/>
      <c r="D1342" s="133">
        <v>51</v>
      </c>
      <c r="E1342" s="102"/>
      <c r="F1342" s="102"/>
      <c r="G1342" s="185"/>
      <c r="H1342" s="185"/>
      <c r="I1342" s="185"/>
    </row>
    <row r="1343" spans="1:9" ht="18.75">
      <c r="A1343" s="185"/>
      <c r="B1343" s="129" t="s">
        <v>176</v>
      </c>
      <c r="C1343" s="100"/>
      <c r="D1343" s="133">
        <v>51</v>
      </c>
      <c r="E1343" s="102"/>
      <c r="F1343" s="102"/>
      <c r="G1343" s="185"/>
      <c r="H1343" s="185"/>
      <c r="I1343" s="119" t="s">
        <v>230</v>
      </c>
    </row>
    <row r="1344" spans="1:9" ht="18.75">
      <c r="A1344" s="185"/>
      <c r="B1344" s="130" t="s">
        <v>152</v>
      </c>
      <c r="C1344" s="100"/>
      <c r="D1344" s="133">
        <v>51</v>
      </c>
      <c r="E1344" s="102"/>
      <c r="F1344" s="102"/>
      <c r="G1344" s="185"/>
      <c r="H1344" s="185"/>
      <c r="I1344" s="185"/>
    </row>
    <row r="1345" spans="1:9" ht="18.75">
      <c r="A1345" s="185"/>
      <c r="B1345" s="130" t="s">
        <v>151</v>
      </c>
      <c r="C1345" s="100"/>
      <c r="D1345" s="134">
        <v>51</v>
      </c>
      <c r="E1345" s="102"/>
      <c r="F1345" s="102"/>
      <c r="G1345" s="185"/>
      <c r="H1345" s="185"/>
      <c r="I1345" s="185"/>
    </row>
    <row r="1346" spans="1:9" ht="18.75">
      <c r="A1346" s="185"/>
      <c r="B1346" s="129" t="s">
        <v>177</v>
      </c>
      <c r="C1346" s="100"/>
      <c r="D1346" s="135">
        <v>34</v>
      </c>
      <c r="E1346" s="102"/>
      <c r="F1346" s="102"/>
      <c r="G1346" s="185"/>
      <c r="H1346" s="185"/>
      <c r="I1346" s="185"/>
    </row>
    <row r="1347" spans="1:9">
      <c r="A1347" s="185"/>
      <c r="B1347" s="114"/>
      <c r="C1347" s="185"/>
      <c r="D1347" s="185"/>
      <c r="E1347" s="185"/>
      <c r="F1347" s="185"/>
      <c r="G1347" s="185"/>
      <c r="H1347" s="185"/>
      <c r="I1347" s="185"/>
    </row>
    <row r="1348" spans="1:9">
      <c r="A1348" s="185"/>
      <c r="B1348" s="114"/>
      <c r="C1348" s="185"/>
      <c r="D1348" s="185"/>
      <c r="E1348" s="185"/>
      <c r="F1348" s="185"/>
      <c r="G1348" s="185"/>
      <c r="H1348" s="185"/>
      <c r="I1348" s="185"/>
    </row>
    <row r="1349" spans="1:9">
      <c r="B1349" s="114"/>
      <c r="C1349" s="184"/>
      <c r="D1349" s="184"/>
      <c r="E1349" s="184"/>
      <c r="F1349" s="184"/>
      <c r="G1349" s="184"/>
      <c r="H1349" s="184"/>
      <c r="I1349" s="184"/>
    </row>
    <row r="1350" spans="1:9">
      <c r="B1350" s="114"/>
      <c r="C1350" s="184"/>
      <c r="D1350" s="184"/>
      <c r="E1350" s="184"/>
      <c r="F1350" s="184"/>
      <c r="G1350" s="184"/>
      <c r="H1350" s="184"/>
      <c r="I1350" s="184"/>
    </row>
    <row r="1351" spans="1:9">
      <c r="B1351" s="114"/>
      <c r="C1351" s="184"/>
      <c r="D1351" s="184"/>
      <c r="E1351" s="184"/>
      <c r="F1351" s="184"/>
      <c r="G1351" s="184"/>
      <c r="H1351" s="184"/>
      <c r="I1351" s="184"/>
    </row>
    <row r="1352" spans="1:9">
      <c r="B1352" s="114"/>
      <c r="C1352" s="184"/>
      <c r="D1352" s="184"/>
      <c r="E1352" s="184"/>
      <c r="F1352" s="184"/>
      <c r="G1352" s="184"/>
      <c r="H1352" s="184"/>
      <c r="I1352" s="184"/>
    </row>
    <row r="1353" spans="1:9">
      <c r="B1353" s="114"/>
      <c r="C1353" s="184"/>
      <c r="D1353" s="184"/>
      <c r="E1353" s="184"/>
      <c r="F1353" s="184"/>
      <c r="G1353" s="184"/>
      <c r="H1353" s="184"/>
      <c r="I1353" s="184"/>
    </row>
    <row r="1354" spans="1:9">
      <c r="B1354" s="114"/>
      <c r="C1354" s="184"/>
      <c r="D1354" s="184"/>
      <c r="E1354" s="184"/>
      <c r="F1354" s="184"/>
      <c r="G1354" s="184"/>
      <c r="H1354" s="184"/>
      <c r="I1354" s="184"/>
    </row>
    <row r="1355" spans="1:9">
      <c r="B1355" s="114"/>
      <c r="C1355" s="184"/>
      <c r="D1355" s="184"/>
      <c r="E1355" s="184"/>
      <c r="F1355" s="184"/>
      <c r="G1355" s="184"/>
      <c r="H1355" s="184"/>
      <c r="I1355" s="184"/>
    </row>
    <row r="1356" spans="1:9">
      <c r="B1356" s="114"/>
      <c r="C1356" s="184"/>
      <c r="D1356" s="184"/>
      <c r="E1356" s="184"/>
      <c r="F1356" s="184"/>
      <c r="G1356" s="184"/>
      <c r="H1356" s="184"/>
      <c r="I1356" s="184"/>
    </row>
    <row r="1357" spans="1:9">
      <c r="B1357" s="114"/>
      <c r="C1357" s="184"/>
      <c r="D1357" s="184"/>
      <c r="E1357" s="184"/>
      <c r="F1357" s="184"/>
      <c r="G1357" s="184"/>
      <c r="H1357" s="184"/>
      <c r="I1357" s="184"/>
    </row>
    <row r="1358" spans="1:9">
      <c r="B1358" s="114"/>
      <c r="C1358" s="184"/>
      <c r="D1358" s="184"/>
      <c r="E1358" s="184"/>
      <c r="F1358" s="184"/>
      <c r="G1358" s="184"/>
      <c r="H1358" s="184"/>
      <c r="I1358" s="184"/>
    </row>
    <row r="1359" spans="1:9">
      <c r="B1359" s="114"/>
      <c r="C1359" s="184"/>
      <c r="D1359" s="184"/>
      <c r="E1359" s="184"/>
      <c r="F1359" s="184"/>
      <c r="G1359" s="184"/>
      <c r="H1359" s="184"/>
      <c r="I1359" s="184"/>
    </row>
    <row r="1360" spans="1:9">
      <c r="B1360" s="114"/>
      <c r="C1360" s="184"/>
      <c r="D1360" s="184"/>
      <c r="E1360" s="184"/>
      <c r="F1360" s="184"/>
      <c r="G1360" s="184"/>
      <c r="H1360" s="184"/>
      <c r="I1360" s="184"/>
    </row>
    <row r="1361" spans="1:9">
      <c r="B1361" s="114"/>
      <c r="C1361" s="184"/>
      <c r="D1361" s="184"/>
      <c r="E1361" s="184"/>
      <c r="F1361" s="184"/>
      <c r="G1361" s="184"/>
      <c r="H1361" s="184"/>
      <c r="I1361" s="184"/>
    </row>
    <row r="1362" spans="1:9">
      <c r="B1362" s="114"/>
      <c r="C1362" s="184"/>
      <c r="D1362" s="184"/>
      <c r="E1362" s="184"/>
      <c r="F1362" s="184"/>
      <c r="G1362" s="184"/>
      <c r="H1362" s="184"/>
      <c r="I1362" s="184"/>
    </row>
    <row r="1363" spans="1:9">
      <c r="A1363" s="185">
        <f>1+A1323</f>
        <v>35</v>
      </c>
      <c r="B1363" s="109" t="s">
        <v>285</v>
      </c>
      <c r="C1363" s="95" t="s">
        <v>197</v>
      </c>
      <c r="D1363" s="95" t="s">
        <v>198</v>
      </c>
      <c r="E1363" s="117"/>
      <c r="F1363" s="117" t="s">
        <v>248</v>
      </c>
      <c r="G1363" s="185"/>
      <c r="H1363" s="185"/>
      <c r="I1363" s="185"/>
    </row>
    <row r="1364" spans="1:9" ht="67.5">
      <c r="A1364" s="185"/>
      <c r="B1364" s="110" t="s">
        <v>199</v>
      </c>
      <c r="C1364" s="16" t="s">
        <v>59</v>
      </c>
      <c r="D1364" s="16" t="s">
        <v>60</v>
      </c>
      <c r="E1364" s="116" t="s">
        <v>228</v>
      </c>
      <c r="F1364" s="116" t="s">
        <v>225</v>
      </c>
      <c r="G1364" s="104"/>
      <c r="H1364" s="104"/>
      <c r="I1364" s="104"/>
    </row>
    <row r="1365" spans="1:9" ht="18.75">
      <c r="A1365" s="185"/>
      <c r="B1365" s="129" t="s">
        <v>25</v>
      </c>
      <c r="C1365" s="100"/>
      <c r="D1365" s="131">
        <v>34</v>
      </c>
      <c r="E1365" s="102"/>
      <c r="F1365" s="102"/>
      <c r="G1365" s="185"/>
      <c r="H1365" s="186" t="s">
        <v>226</v>
      </c>
      <c r="I1365" s="186"/>
    </row>
    <row r="1366" spans="1:9" ht="18.75">
      <c r="A1366" s="185"/>
      <c r="B1366" s="129" t="s">
        <v>24</v>
      </c>
      <c r="C1366" s="100"/>
      <c r="D1366" s="132">
        <v>51</v>
      </c>
      <c r="E1366" s="102">
        <v>1</v>
      </c>
      <c r="F1366" s="102">
        <v>1</v>
      </c>
      <c r="G1366" s="185"/>
      <c r="H1366" s="112" t="s">
        <v>201</v>
      </c>
      <c r="I1366" s="187">
        <f>SUM(F1365:F1386)</f>
        <v>5</v>
      </c>
    </row>
    <row r="1367" spans="1:9" ht="18.75">
      <c r="A1367" s="185"/>
      <c r="B1367" s="129" t="s">
        <v>11</v>
      </c>
      <c r="C1367" s="100"/>
      <c r="D1367" s="131">
        <v>34</v>
      </c>
      <c r="E1367" s="102"/>
      <c r="F1367" s="102"/>
      <c r="G1367" s="185"/>
      <c r="H1367" s="113" t="s">
        <v>202</v>
      </c>
      <c r="I1367" s="185">
        <f>SUMPRODUCT(D1365:D1386,F1365:F1386)</f>
        <v>204</v>
      </c>
    </row>
    <row r="1368" spans="1:9" ht="18.75">
      <c r="A1368" s="185"/>
      <c r="B1368" s="129" t="s">
        <v>160</v>
      </c>
      <c r="C1368" s="100"/>
      <c r="D1368" s="132">
        <v>102</v>
      </c>
      <c r="E1368" s="102"/>
      <c r="F1368" s="102"/>
      <c r="G1368" s="185"/>
      <c r="H1368" s="113" t="s">
        <v>203</v>
      </c>
      <c r="I1368" s="185">
        <f>SUM(D1365:D1386)</f>
        <v>935</v>
      </c>
    </row>
    <row r="1369" spans="1:9" ht="18.75">
      <c r="A1369" s="185"/>
      <c r="B1369" s="129" t="s">
        <v>14</v>
      </c>
      <c r="C1369" s="100"/>
      <c r="D1369" s="131">
        <v>34</v>
      </c>
      <c r="E1369" s="102"/>
      <c r="F1369" s="102"/>
      <c r="G1369" s="185"/>
      <c r="H1369" s="113" t="s">
        <v>204</v>
      </c>
      <c r="I1369" s="185">
        <f>I1368-I1367</f>
        <v>731</v>
      </c>
    </row>
    <row r="1370" spans="1:9" ht="18.75">
      <c r="A1370" s="185"/>
      <c r="B1370" s="129" t="s">
        <v>9</v>
      </c>
      <c r="C1370" s="100"/>
      <c r="D1370" s="132">
        <v>34</v>
      </c>
      <c r="E1370" s="102">
        <v>1</v>
      </c>
      <c r="F1370" s="102">
        <v>1</v>
      </c>
      <c r="G1370" s="185"/>
      <c r="H1370" s="185"/>
      <c r="I1370" s="185"/>
    </row>
    <row r="1371" spans="1:9" ht="18.75">
      <c r="A1371" s="185"/>
      <c r="B1371" s="129" t="s">
        <v>13</v>
      </c>
      <c r="C1371" s="100"/>
      <c r="D1371" s="131">
        <v>34</v>
      </c>
      <c r="E1371" s="102"/>
      <c r="F1371" s="102"/>
      <c r="G1371" s="185"/>
      <c r="H1371" s="185"/>
      <c r="I1371" s="119" t="s">
        <v>244</v>
      </c>
    </row>
    <row r="1372" spans="1:9" ht="18.75">
      <c r="A1372" s="185"/>
      <c r="B1372" s="129" t="s">
        <v>158</v>
      </c>
      <c r="C1372" s="100"/>
      <c r="D1372" s="132">
        <v>34</v>
      </c>
      <c r="E1372" s="102">
        <v>1</v>
      </c>
      <c r="F1372" s="102">
        <v>1</v>
      </c>
      <c r="G1372" s="185"/>
      <c r="H1372" s="185"/>
      <c r="I1372" s="185"/>
    </row>
    <row r="1373" spans="1:9" ht="18.75">
      <c r="A1373" s="185"/>
      <c r="B1373" s="129" t="s">
        <v>153</v>
      </c>
      <c r="C1373" s="100"/>
      <c r="D1373" s="131">
        <v>34</v>
      </c>
      <c r="E1373" s="102"/>
      <c r="F1373" s="102"/>
      <c r="G1373" s="185"/>
      <c r="H1373" s="185"/>
      <c r="I1373" s="185"/>
    </row>
    <row r="1374" spans="1:9" ht="18.75">
      <c r="A1374" s="185"/>
      <c r="B1374" s="129" t="s">
        <v>12</v>
      </c>
      <c r="C1374" s="100"/>
      <c r="D1374" s="131">
        <v>34</v>
      </c>
      <c r="E1374" s="102"/>
      <c r="F1374" s="102"/>
      <c r="G1374" s="185"/>
      <c r="H1374" s="185"/>
      <c r="I1374" s="185"/>
    </row>
    <row r="1375" spans="1:9" ht="18.75">
      <c r="A1375" s="185"/>
      <c r="B1375" s="129" t="s">
        <v>150</v>
      </c>
      <c r="C1375" s="100"/>
      <c r="D1375" s="131">
        <v>34</v>
      </c>
      <c r="E1375" s="102"/>
      <c r="F1375" s="102"/>
      <c r="G1375" s="185"/>
      <c r="H1375" s="185"/>
      <c r="I1375" s="185"/>
    </row>
    <row r="1376" spans="1:9" ht="18.75">
      <c r="A1376" s="185"/>
      <c r="B1376" s="129" t="s">
        <v>17</v>
      </c>
      <c r="C1376" s="100"/>
      <c r="D1376" s="132">
        <v>51</v>
      </c>
      <c r="E1376" s="102">
        <v>1</v>
      </c>
      <c r="F1376" s="102">
        <v>1</v>
      </c>
      <c r="G1376" s="185"/>
      <c r="H1376" s="185"/>
      <c r="I1376" s="185"/>
    </row>
    <row r="1377" spans="1:9" ht="18.75">
      <c r="A1377" s="185"/>
      <c r="B1377" s="129" t="s">
        <v>168</v>
      </c>
      <c r="C1377" s="100"/>
      <c r="D1377" s="131">
        <v>34</v>
      </c>
      <c r="E1377" s="102"/>
      <c r="F1377" s="102"/>
      <c r="G1377" s="185"/>
      <c r="H1377" s="186" t="s">
        <v>227</v>
      </c>
      <c r="I1377" s="186"/>
    </row>
    <row r="1378" spans="1:9" ht="18.75">
      <c r="A1378" s="185"/>
      <c r="B1378" s="129" t="s">
        <v>16</v>
      </c>
      <c r="C1378" s="100"/>
      <c r="D1378" s="131">
        <v>34</v>
      </c>
      <c r="E1378" s="102"/>
      <c r="F1378" s="102"/>
      <c r="G1378" s="185"/>
      <c r="H1378" s="112" t="s">
        <v>201</v>
      </c>
      <c r="I1378" s="187">
        <f>SUM(E1365:E1386)</f>
        <v>5</v>
      </c>
    </row>
    <row r="1379" spans="1:9" ht="18.75">
      <c r="A1379" s="185"/>
      <c r="B1379" s="129" t="s">
        <v>18</v>
      </c>
      <c r="C1379" s="100"/>
      <c r="D1379" s="131">
        <v>51</v>
      </c>
      <c r="E1379" s="102"/>
      <c r="F1379" s="102"/>
      <c r="G1379" s="185"/>
      <c r="H1379" s="113" t="s">
        <v>202</v>
      </c>
      <c r="I1379" s="185">
        <f>SUMPRODUCT(D1365:D1386,E1365:E1386)</f>
        <v>204</v>
      </c>
    </row>
    <row r="1380" spans="1:9" ht="18.75">
      <c r="A1380" s="185"/>
      <c r="B1380" s="129" t="s">
        <v>173</v>
      </c>
      <c r="C1380" s="100"/>
      <c r="D1380" s="132">
        <v>34</v>
      </c>
      <c r="E1380" s="102">
        <v>1</v>
      </c>
      <c r="F1380" s="102">
        <v>1</v>
      </c>
      <c r="G1380" s="185"/>
      <c r="H1380" s="113" t="s">
        <v>203</v>
      </c>
      <c r="I1380" s="123">
        <f>SUM(D1365:D1386)</f>
        <v>935</v>
      </c>
    </row>
    <row r="1381" spans="1:9" ht="18.75">
      <c r="A1381" s="185"/>
      <c r="B1381" s="129" t="s">
        <v>174</v>
      </c>
      <c r="C1381" s="100"/>
      <c r="D1381" s="133">
        <v>34</v>
      </c>
      <c r="E1381" s="102"/>
      <c r="F1381" s="102"/>
      <c r="G1381" s="185"/>
      <c r="H1381" s="113" t="s">
        <v>204</v>
      </c>
      <c r="I1381" s="123">
        <f>I1380-I1379</f>
        <v>731</v>
      </c>
    </row>
    <row r="1382" spans="1:9" ht="18.75">
      <c r="A1382" s="185"/>
      <c r="B1382" s="129" t="s">
        <v>175</v>
      </c>
      <c r="C1382" s="100"/>
      <c r="D1382" s="133">
        <v>51</v>
      </c>
      <c r="E1382" s="102"/>
      <c r="F1382" s="102"/>
      <c r="G1382" s="185"/>
      <c r="H1382" s="185"/>
      <c r="I1382" s="185"/>
    </row>
    <row r="1383" spans="1:9" ht="18.75">
      <c r="A1383" s="185"/>
      <c r="B1383" s="129" t="s">
        <v>176</v>
      </c>
      <c r="C1383" s="100"/>
      <c r="D1383" s="133">
        <v>51</v>
      </c>
      <c r="E1383" s="102"/>
      <c r="F1383" s="102"/>
      <c r="G1383" s="185"/>
      <c r="H1383" s="185"/>
      <c r="I1383" s="119" t="s">
        <v>230</v>
      </c>
    </row>
    <row r="1384" spans="1:9" ht="18.75">
      <c r="A1384" s="185"/>
      <c r="B1384" s="130" t="s">
        <v>152</v>
      </c>
      <c r="C1384" s="100"/>
      <c r="D1384" s="133">
        <v>51</v>
      </c>
      <c r="E1384" s="102"/>
      <c r="F1384" s="102"/>
      <c r="G1384" s="185"/>
      <c r="H1384" s="185"/>
      <c r="I1384" s="185"/>
    </row>
    <row r="1385" spans="1:9" ht="18.75">
      <c r="A1385" s="185"/>
      <c r="B1385" s="130" t="s">
        <v>151</v>
      </c>
      <c r="C1385" s="100"/>
      <c r="D1385" s="134">
        <v>51</v>
      </c>
      <c r="E1385" s="102"/>
      <c r="F1385" s="102"/>
      <c r="G1385" s="185"/>
      <c r="H1385" s="185"/>
      <c r="I1385" s="185"/>
    </row>
    <row r="1386" spans="1:9" ht="18.75">
      <c r="A1386" s="185"/>
      <c r="B1386" s="129" t="s">
        <v>177</v>
      </c>
      <c r="C1386" s="100"/>
      <c r="D1386" s="135">
        <v>34</v>
      </c>
      <c r="E1386" s="102"/>
      <c r="F1386" s="102"/>
      <c r="G1386" s="185"/>
      <c r="H1386" s="185"/>
      <c r="I1386" s="185"/>
    </row>
    <row r="1387" spans="1:9">
      <c r="A1387" s="185"/>
      <c r="B1387" s="114"/>
      <c r="C1387" s="185"/>
      <c r="D1387" s="185"/>
      <c r="E1387" s="185"/>
      <c r="F1387" s="185"/>
      <c r="G1387" s="185"/>
      <c r="H1387" s="185"/>
      <c r="I1387" s="185"/>
    </row>
    <row r="1388" spans="1:9">
      <c r="A1388" s="185"/>
      <c r="B1388" s="114"/>
      <c r="C1388" s="185"/>
      <c r="D1388" s="185"/>
      <c r="E1388" s="185"/>
      <c r="F1388" s="185"/>
      <c r="G1388" s="185"/>
      <c r="H1388" s="185"/>
      <c r="I1388" s="185"/>
    </row>
    <row r="1389" spans="1:9">
      <c r="B1389" s="114"/>
      <c r="C1389" s="184"/>
      <c r="D1389" s="184"/>
      <c r="E1389" s="184"/>
      <c r="F1389" s="184"/>
      <c r="G1389" s="184"/>
      <c r="H1389" s="184"/>
      <c r="I1389" s="184"/>
    </row>
    <row r="1390" spans="1:9">
      <c r="B1390" s="114"/>
      <c r="C1390" s="184"/>
      <c r="D1390" s="184"/>
      <c r="E1390" s="184"/>
      <c r="F1390" s="184"/>
      <c r="G1390" s="184"/>
      <c r="H1390" s="184"/>
      <c r="I1390" s="184"/>
    </row>
    <row r="1391" spans="1:9">
      <c r="B1391" s="114"/>
      <c r="C1391" s="184"/>
      <c r="D1391" s="184"/>
      <c r="E1391" s="184"/>
      <c r="F1391" s="184"/>
      <c r="G1391" s="184"/>
      <c r="H1391" s="184"/>
      <c r="I1391" s="184"/>
    </row>
    <row r="1392" spans="1:9">
      <c r="B1392" s="114"/>
      <c r="C1392" s="184"/>
      <c r="D1392" s="184"/>
      <c r="E1392" s="184"/>
      <c r="F1392" s="184"/>
      <c r="G1392" s="184"/>
      <c r="H1392" s="184"/>
      <c r="I1392" s="184"/>
    </row>
    <row r="1393" spans="1:9">
      <c r="B1393" s="114"/>
      <c r="C1393" s="184"/>
      <c r="D1393" s="184"/>
      <c r="E1393" s="184"/>
      <c r="F1393" s="184"/>
      <c r="G1393" s="184"/>
      <c r="H1393" s="184"/>
      <c r="I1393" s="184"/>
    </row>
    <row r="1394" spans="1:9">
      <c r="B1394" s="114"/>
      <c r="C1394" s="184"/>
      <c r="D1394" s="184"/>
      <c r="E1394" s="184"/>
      <c r="F1394" s="184"/>
      <c r="G1394" s="184"/>
      <c r="H1394" s="184"/>
      <c r="I1394" s="184"/>
    </row>
    <row r="1395" spans="1:9">
      <c r="B1395" s="114"/>
      <c r="C1395" s="184"/>
      <c r="D1395" s="184"/>
      <c r="E1395" s="184"/>
      <c r="F1395" s="184"/>
      <c r="G1395" s="184"/>
      <c r="H1395" s="184"/>
      <c r="I1395" s="184"/>
    </row>
    <row r="1396" spans="1:9">
      <c r="B1396" s="114"/>
      <c r="C1396" s="184"/>
      <c r="D1396" s="184"/>
      <c r="E1396" s="184"/>
      <c r="F1396" s="184"/>
      <c r="G1396" s="184"/>
      <c r="H1396" s="184"/>
      <c r="I1396" s="184"/>
    </row>
    <row r="1397" spans="1:9">
      <c r="B1397" s="114"/>
      <c r="C1397" s="184"/>
      <c r="D1397" s="184"/>
      <c r="E1397" s="184"/>
      <c r="F1397" s="184"/>
      <c r="G1397" s="184"/>
      <c r="H1397" s="184"/>
      <c r="I1397" s="184"/>
    </row>
    <row r="1398" spans="1:9">
      <c r="B1398" s="114"/>
      <c r="C1398" s="184"/>
      <c r="D1398" s="184"/>
      <c r="E1398" s="184"/>
      <c r="F1398" s="184"/>
      <c r="G1398" s="184"/>
      <c r="H1398" s="184"/>
      <c r="I1398" s="184"/>
    </row>
    <row r="1399" spans="1:9">
      <c r="B1399" s="114"/>
      <c r="C1399" s="184"/>
      <c r="D1399" s="184"/>
      <c r="E1399" s="184"/>
      <c r="F1399" s="184"/>
      <c r="G1399" s="184"/>
      <c r="H1399" s="184"/>
      <c r="I1399" s="184"/>
    </row>
    <row r="1400" spans="1:9">
      <c r="B1400" s="114"/>
      <c r="C1400" s="184"/>
      <c r="D1400" s="184"/>
      <c r="E1400" s="184"/>
      <c r="F1400" s="184"/>
      <c r="G1400" s="184"/>
      <c r="H1400" s="184"/>
      <c r="I1400" s="184"/>
    </row>
    <row r="1401" spans="1:9">
      <c r="B1401" s="114"/>
      <c r="C1401" s="184"/>
      <c r="D1401" s="184"/>
      <c r="E1401" s="184"/>
      <c r="F1401" s="184"/>
      <c r="G1401" s="184"/>
      <c r="H1401" s="184"/>
      <c r="I1401" s="184"/>
    </row>
    <row r="1402" spans="1:9">
      <c r="B1402" s="114"/>
      <c r="C1402" s="184"/>
      <c r="D1402" s="184"/>
      <c r="E1402" s="184"/>
      <c r="F1402" s="184"/>
      <c r="G1402" s="184"/>
      <c r="H1402" s="184"/>
      <c r="I1402" s="184"/>
    </row>
    <row r="1403" spans="1:9">
      <c r="A1403" s="185">
        <f>1+A1363</f>
        <v>36</v>
      </c>
      <c r="B1403" s="109" t="s">
        <v>286</v>
      </c>
      <c r="C1403" s="95" t="s">
        <v>197</v>
      </c>
      <c r="D1403" s="95" t="s">
        <v>198</v>
      </c>
      <c r="E1403" s="117"/>
      <c r="F1403" s="117" t="s">
        <v>248</v>
      </c>
      <c r="G1403" s="185"/>
      <c r="H1403" s="185"/>
      <c r="I1403" s="185"/>
    </row>
    <row r="1404" spans="1:9" ht="67.5">
      <c r="A1404" s="185"/>
      <c r="B1404" s="110" t="s">
        <v>199</v>
      </c>
      <c r="C1404" s="16" t="s">
        <v>59</v>
      </c>
      <c r="D1404" s="16" t="s">
        <v>60</v>
      </c>
      <c r="E1404" s="116" t="s">
        <v>228</v>
      </c>
      <c r="F1404" s="116" t="s">
        <v>225</v>
      </c>
      <c r="G1404" s="104"/>
      <c r="H1404" s="104"/>
      <c r="I1404" s="104"/>
    </row>
    <row r="1405" spans="1:9" ht="18.75">
      <c r="A1405" s="185"/>
      <c r="B1405" s="129" t="s">
        <v>25</v>
      </c>
      <c r="C1405" s="100"/>
      <c r="D1405" s="131">
        <v>34</v>
      </c>
      <c r="E1405" s="102"/>
      <c r="F1405" s="102"/>
      <c r="G1405" s="185"/>
      <c r="H1405" s="186" t="s">
        <v>226</v>
      </c>
      <c r="I1405" s="186"/>
    </row>
    <row r="1406" spans="1:9" ht="18.75">
      <c r="A1406" s="185"/>
      <c r="B1406" s="129" t="s">
        <v>24</v>
      </c>
      <c r="C1406" s="100"/>
      <c r="D1406" s="132">
        <v>51</v>
      </c>
      <c r="E1406" s="102">
        <v>1</v>
      </c>
      <c r="F1406" s="102">
        <v>1</v>
      </c>
      <c r="G1406" s="185"/>
      <c r="H1406" s="112" t="s">
        <v>201</v>
      </c>
      <c r="I1406" s="187">
        <f>SUM(F1405:F1426)</f>
        <v>5</v>
      </c>
    </row>
    <row r="1407" spans="1:9" ht="18.75">
      <c r="A1407" s="185"/>
      <c r="B1407" s="129" t="s">
        <v>11</v>
      </c>
      <c r="C1407" s="100"/>
      <c r="D1407" s="131">
        <v>34</v>
      </c>
      <c r="E1407" s="102"/>
      <c r="F1407" s="102"/>
      <c r="G1407" s="185"/>
      <c r="H1407" s="113" t="s">
        <v>202</v>
      </c>
      <c r="I1407" s="185">
        <f>SUMPRODUCT(D1405:D1426,F1405:F1426)</f>
        <v>204</v>
      </c>
    </row>
    <row r="1408" spans="1:9" ht="18.75">
      <c r="A1408" s="185"/>
      <c r="B1408" s="129" t="s">
        <v>160</v>
      </c>
      <c r="C1408" s="100"/>
      <c r="D1408" s="132">
        <v>102</v>
      </c>
      <c r="E1408" s="102"/>
      <c r="F1408" s="102"/>
      <c r="G1408" s="185"/>
      <c r="H1408" s="113" t="s">
        <v>203</v>
      </c>
      <c r="I1408" s="185">
        <f>SUM(D1405:D1426)</f>
        <v>935</v>
      </c>
    </row>
    <row r="1409" spans="1:9" ht="18.75">
      <c r="A1409" s="185"/>
      <c r="B1409" s="129" t="s">
        <v>14</v>
      </c>
      <c r="C1409" s="100"/>
      <c r="D1409" s="131">
        <v>34</v>
      </c>
      <c r="E1409" s="102"/>
      <c r="F1409" s="102"/>
      <c r="G1409" s="185"/>
      <c r="H1409" s="113" t="s">
        <v>204</v>
      </c>
      <c r="I1409" s="185">
        <f>I1408-I1407</f>
        <v>731</v>
      </c>
    </row>
    <row r="1410" spans="1:9" ht="18.75">
      <c r="A1410" s="185"/>
      <c r="B1410" s="129" t="s">
        <v>9</v>
      </c>
      <c r="C1410" s="100"/>
      <c r="D1410" s="132">
        <v>34</v>
      </c>
      <c r="E1410" s="102">
        <v>1</v>
      </c>
      <c r="F1410" s="102">
        <v>1</v>
      </c>
      <c r="G1410" s="185"/>
      <c r="H1410" s="185"/>
      <c r="I1410" s="185"/>
    </row>
    <row r="1411" spans="1:9" ht="18.75">
      <c r="A1411" s="185"/>
      <c r="B1411" s="129" t="s">
        <v>13</v>
      </c>
      <c r="C1411" s="100"/>
      <c r="D1411" s="131">
        <v>34</v>
      </c>
      <c r="E1411" s="102"/>
      <c r="F1411" s="102"/>
      <c r="G1411" s="185"/>
      <c r="H1411" s="185"/>
      <c r="I1411" s="119" t="s">
        <v>244</v>
      </c>
    </row>
    <row r="1412" spans="1:9" ht="18.75">
      <c r="A1412" s="185"/>
      <c r="B1412" s="129" t="s">
        <v>158</v>
      </c>
      <c r="C1412" s="100"/>
      <c r="D1412" s="132">
        <v>34</v>
      </c>
      <c r="E1412" s="102">
        <v>1</v>
      </c>
      <c r="F1412" s="102">
        <v>1</v>
      </c>
      <c r="G1412" s="185"/>
      <c r="H1412" s="185"/>
      <c r="I1412" s="185"/>
    </row>
    <row r="1413" spans="1:9" ht="18.75">
      <c r="A1413" s="185"/>
      <c r="B1413" s="129" t="s">
        <v>153</v>
      </c>
      <c r="C1413" s="100"/>
      <c r="D1413" s="131">
        <v>34</v>
      </c>
      <c r="E1413" s="102"/>
      <c r="F1413" s="102"/>
      <c r="G1413" s="185"/>
      <c r="H1413" s="185"/>
      <c r="I1413" s="185"/>
    </row>
    <row r="1414" spans="1:9" ht="18.75">
      <c r="A1414" s="185"/>
      <c r="B1414" s="129" t="s">
        <v>12</v>
      </c>
      <c r="C1414" s="100"/>
      <c r="D1414" s="131">
        <v>34</v>
      </c>
      <c r="E1414" s="102"/>
      <c r="F1414" s="102"/>
      <c r="G1414" s="185"/>
      <c r="H1414" s="185"/>
      <c r="I1414" s="185"/>
    </row>
    <row r="1415" spans="1:9" ht="18.75">
      <c r="A1415" s="185"/>
      <c r="B1415" s="129" t="s">
        <v>150</v>
      </c>
      <c r="C1415" s="100"/>
      <c r="D1415" s="131">
        <v>34</v>
      </c>
      <c r="E1415" s="102"/>
      <c r="F1415" s="102"/>
      <c r="G1415" s="185"/>
      <c r="H1415" s="185"/>
      <c r="I1415" s="185"/>
    </row>
    <row r="1416" spans="1:9" ht="18.75">
      <c r="A1416" s="185"/>
      <c r="B1416" s="129" t="s">
        <v>17</v>
      </c>
      <c r="C1416" s="100"/>
      <c r="D1416" s="132">
        <v>51</v>
      </c>
      <c r="E1416" s="102">
        <v>1</v>
      </c>
      <c r="F1416" s="102">
        <v>1</v>
      </c>
      <c r="G1416" s="185"/>
      <c r="H1416" s="185"/>
      <c r="I1416" s="185"/>
    </row>
    <row r="1417" spans="1:9" ht="18.75">
      <c r="A1417" s="185"/>
      <c r="B1417" s="129" t="s">
        <v>168</v>
      </c>
      <c r="C1417" s="100"/>
      <c r="D1417" s="131">
        <v>34</v>
      </c>
      <c r="E1417" s="102"/>
      <c r="F1417" s="102"/>
      <c r="G1417" s="185"/>
      <c r="H1417" s="186" t="s">
        <v>227</v>
      </c>
      <c r="I1417" s="186"/>
    </row>
    <row r="1418" spans="1:9" ht="18.75">
      <c r="A1418" s="185"/>
      <c r="B1418" s="129" t="s">
        <v>16</v>
      </c>
      <c r="C1418" s="100"/>
      <c r="D1418" s="131">
        <v>34</v>
      </c>
      <c r="E1418" s="102"/>
      <c r="F1418" s="102"/>
      <c r="G1418" s="185"/>
      <c r="H1418" s="112" t="s">
        <v>201</v>
      </c>
      <c r="I1418" s="187">
        <f>SUM(E1405:E1426)</f>
        <v>5</v>
      </c>
    </row>
    <row r="1419" spans="1:9" ht="18.75">
      <c r="A1419" s="185"/>
      <c r="B1419" s="129" t="s">
        <v>18</v>
      </c>
      <c r="C1419" s="100"/>
      <c r="D1419" s="131">
        <v>51</v>
      </c>
      <c r="E1419" s="102"/>
      <c r="F1419" s="102"/>
      <c r="G1419" s="185"/>
      <c r="H1419" s="113" t="s">
        <v>202</v>
      </c>
      <c r="I1419" s="185">
        <f>SUMPRODUCT(D1405:D1426,E1405:E1426)</f>
        <v>204</v>
      </c>
    </row>
    <row r="1420" spans="1:9" ht="18.75">
      <c r="A1420" s="185"/>
      <c r="B1420" s="129" t="s">
        <v>173</v>
      </c>
      <c r="C1420" s="100"/>
      <c r="D1420" s="132">
        <v>34</v>
      </c>
      <c r="E1420" s="102">
        <v>1</v>
      </c>
      <c r="F1420" s="102">
        <v>1</v>
      </c>
      <c r="G1420" s="185"/>
      <c r="H1420" s="113" t="s">
        <v>203</v>
      </c>
      <c r="I1420" s="123">
        <f>SUM(D1405:D1426)</f>
        <v>935</v>
      </c>
    </row>
    <row r="1421" spans="1:9" ht="18.75">
      <c r="A1421" s="185"/>
      <c r="B1421" s="129" t="s">
        <v>174</v>
      </c>
      <c r="C1421" s="100"/>
      <c r="D1421" s="133">
        <v>34</v>
      </c>
      <c r="E1421" s="102"/>
      <c r="F1421" s="102"/>
      <c r="G1421" s="185"/>
      <c r="H1421" s="113" t="s">
        <v>204</v>
      </c>
      <c r="I1421" s="123">
        <f>I1420-I1419</f>
        <v>731</v>
      </c>
    </row>
    <row r="1422" spans="1:9" ht="18.75">
      <c r="A1422" s="185"/>
      <c r="B1422" s="129" t="s">
        <v>175</v>
      </c>
      <c r="C1422" s="100"/>
      <c r="D1422" s="133">
        <v>51</v>
      </c>
      <c r="E1422" s="102"/>
      <c r="F1422" s="102"/>
      <c r="G1422" s="185"/>
      <c r="H1422" s="185"/>
      <c r="I1422" s="185"/>
    </row>
    <row r="1423" spans="1:9" ht="18.75">
      <c r="A1423" s="185"/>
      <c r="B1423" s="129" t="s">
        <v>176</v>
      </c>
      <c r="C1423" s="100"/>
      <c r="D1423" s="133">
        <v>51</v>
      </c>
      <c r="E1423" s="102"/>
      <c r="F1423" s="102"/>
      <c r="G1423" s="185"/>
      <c r="H1423" s="185"/>
      <c r="I1423" s="119" t="s">
        <v>230</v>
      </c>
    </row>
    <row r="1424" spans="1:9" ht="18.75">
      <c r="A1424" s="185"/>
      <c r="B1424" s="130" t="s">
        <v>152</v>
      </c>
      <c r="C1424" s="100"/>
      <c r="D1424" s="133">
        <v>51</v>
      </c>
      <c r="E1424" s="102"/>
      <c r="F1424" s="102"/>
      <c r="G1424" s="185"/>
      <c r="H1424" s="185"/>
      <c r="I1424" s="185"/>
    </row>
    <row r="1425" spans="1:9" ht="18.75">
      <c r="A1425" s="185"/>
      <c r="B1425" s="130" t="s">
        <v>151</v>
      </c>
      <c r="C1425" s="100"/>
      <c r="D1425" s="134">
        <v>51</v>
      </c>
      <c r="E1425" s="102"/>
      <c r="F1425" s="102"/>
      <c r="G1425" s="185"/>
      <c r="H1425" s="185"/>
      <c r="I1425" s="185"/>
    </row>
    <row r="1426" spans="1:9" ht="18.75">
      <c r="A1426" s="185"/>
      <c r="B1426" s="129" t="s">
        <v>177</v>
      </c>
      <c r="C1426" s="100"/>
      <c r="D1426" s="135">
        <v>34</v>
      </c>
      <c r="E1426" s="102"/>
      <c r="F1426" s="102"/>
      <c r="G1426" s="185"/>
      <c r="H1426" s="185"/>
      <c r="I1426" s="185"/>
    </row>
    <row r="1427" spans="1:9">
      <c r="A1427" s="185"/>
      <c r="B1427" s="114"/>
      <c r="C1427" s="185"/>
      <c r="D1427" s="185"/>
      <c r="E1427" s="185"/>
      <c r="F1427" s="185"/>
      <c r="G1427" s="185"/>
      <c r="H1427" s="185"/>
      <c r="I1427" s="185"/>
    </row>
    <row r="1428" spans="1:9">
      <c r="A1428" s="185"/>
      <c r="B1428" s="114"/>
      <c r="C1428" s="185"/>
      <c r="D1428" s="185"/>
      <c r="E1428" s="185"/>
      <c r="F1428" s="185"/>
      <c r="G1428" s="185"/>
      <c r="H1428" s="185"/>
      <c r="I1428" s="185"/>
    </row>
    <row r="1429" spans="1:9">
      <c r="B1429" s="114"/>
      <c r="C1429" s="184"/>
      <c r="D1429" s="184"/>
      <c r="E1429" s="184"/>
      <c r="F1429" s="184"/>
      <c r="G1429" s="184"/>
      <c r="H1429" s="184"/>
      <c r="I1429" s="184"/>
    </row>
    <row r="1430" spans="1:9">
      <c r="B1430" s="114"/>
      <c r="C1430" s="184"/>
      <c r="D1430" s="184"/>
      <c r="E1430" s="184"/>
      <c r="F1430" s="184"/>
      <c r="G1430" s="184"/>
      <c r="H1430" s="184"/>
      <c r="I1430" s="184"/>
    </row>
    <row r="1431" spans="1:9">
      <c r="B1431" s="114"/>
      <c r="C1431" s="184"/>
      <c r="D1431" s="184"/>
      <c r="E1431" s="184"/>
      <c r="F1431" s="184"/>
      <c r="G1431" s="184"/>
      <c r="H1431" s="184"/>
      <c r="I1431" s="184"/>
    </row>
    <row r="1432" spans="1:9">
      <c r="B1432" s="114"/>
      <c r="C1432" s="184"/>
      <c r="D1432" s="184"/>
      <c r="E1432" s="184"/>
      <c r="F1432" s="184"/>
      <c r="G1432" s="184"/>
      <c r="H1432" s="184"/>
      <c r="I1432" s="184"/>
    </row>
    <row r="1433" spans="1:9">
      <c r="B1433" s="114"/>
      <c r="C1433" s="184"/>
      <c r="D1433" s="184"/>
      <c r="E1433" s="184"/>
      <c r="F1433" s="184"/>
      <c r="G1433" s="184"/>
      <c r="H1433" s="184"/>
      <c r="I1433" s="184"/>
    </row>
    <row r="1434" spans="1:9">
      <c r="B1434" s="114"/>
      <c r="C1434" s="184"/>
      <c r="D1434" s="184"/>
      <c r="E1434" s="184"/>
      <c r="F1434" s="184"/>
      <c r="G1434" s="184"/>
      <c r="H1434" s="184"/>
      <c r="I1434" s="184"/>
    </row>
    <row r="1435" spans="1:9">
      <c r="B1435" s="114"/>
      <c r="C1435" s="184"/>
      <c r="D1435" s="184"/>
      <c r="E1435" s="184"/>
      <c r="F1435" s="184"/>
      <c r="G1435" s="184"/>
      <c r="H1435" s="184"/>
      <c r="I1435" s="184"/>
    </row>
    <row r="1436" spans="1:9">
      <c r="B1436" s="114"/>
      <c r="C1436" s="184"/>
      <c r="D1436" s="184"/>
      <c r="E1436" s="184"/>
      <c r="F1436" s="184"/>
      <c r="G1436" s="184"/>
      <c r="H1436" s="184"/>
      <c r="I1436" s="184"/>
    </row>
    <row r="1437" spans="1:9">
      <c r="B1437" s="114"/>
      <c r="C1437" s="184"/>
      <c r="D1437" s="184"/>
      <c r="E1437" s="184"/>
      <c r="F1437" s="184"/>
      <c r="G1437" s="184"/>
      <c r="H1437" s="184"/>
      <c r="I1437" s="184"/>
    </row>
    <row r="1438" spans="1:9">
      <c r="B1438" s="114"/>
      <c r="C1438" s="184"/>
      <c r="D1438" s="184"/>
      <c r="E1438" s="184"/>
      <c r="F1438" s="184"/>
      <c r="G1438" s="184"/>
      <c r="H1438" s="184"/>
      <c r="I1438" s="184"/>
    </row>
    <row r="1439" spans="1:9">
      <c r="B1439" s="114"/>
      <c r="C1439" s="184"/>
      <c r="D1439" s="184"/>
      <c r="E1439" s="184"/>
      <c r="F1439" s="184"/>
      <c r="G1439" s="184"/>
      <c r="H1439" s="184"/>
      <c r="I1439" s="184"/>
    </row>
    <row r="1440" spans="1:9">
      <c r="B1440" s="114"/>
      <c r="C1440" s="184"/>
      <c r="D1440" s="184"/>
      <c r="E1440" s="184"/>
      <c r="F1440" s="184"/>
      <c r="G1440" s="184"/>
      <c r="H1440" s="184"/>
      <c r="I1440" s="184"/>
    </row>
    <row r="1441" spans="1:9">
      <c r="B1441" s="114"/>
      <c r="C1441" s="184"/>
      <c r="D1441" s="184"/>
      <c r="E1441" s="184"/>
      <c r="F1441" s="184"/>
      <c r="G1441" s="184"/>
      <c r="H1441" s="184"/>
      <c r="I1441" s="184"/>
    </row>
    <row r="1442" spans="1:9">
      <c r="B1442" s="114"/>
      <c r="C1442" s="184"/>
      <c r="D1442" s="184"/>
      <c r="E1442" s="184"/>
      <c r="F1442" s="184"/>
      <c r="G1442" s="184"/>
      <c r="H1442" s="184"/>
      <c r="I1442" s="184"/>
    </row>
    <row r="1443" spans="1:9">
      <c r="A1443" s="185">
        <f>1+A1403</f>
        <v>37</v>
      </c>
      <c r="B1443" s="109" t="s">
        <v>287</v>
      </c>
      <c r="C1443" s="228" t="s">
        <v>233</v>
      </c>
      <c r="D1443" s="228"/>
      <c r="E1443" s="228"/>
      <c r="F1443" s="117" t="s">
        <v>288</v>
      </c>
      <c r="G1443" s="200"/>
      <c r="H1443" s="200"/>
      <c r="I1443" s="200"/>
    </row>
    <row r="1444" spans="1:9" ht="67.5">
      <c r="A1444" s="185"/>
      <c r="B1444" s="110" t="s">
        <v>199</v>
      </c>
      <c r="C1444" s="98" t="s">
        <v>59</v>
      </c>
      <c r="D1444" s="98" t="s">
        <v>60</v>
      </c>
      <c r="E1444" s="116" t="s">
        <v>228</v>
      </c>
      <c r="F1444" s="116" t="s">
        <v>225</v>
      </c>
      <c r="G1444" s="104"/>
      <c r="H1444" s="104"/>
      <c r="I1444" s="104"/>
    </row>
    <row r="1445" spans="1:9" ht="18.75">
      <c r="A1445" s="185"/>
      <c r="B1445" s="129" t="s">
        <v>25</v>
      </c>
      <c r="C1445" s="100"/>
      <c r="D1445" s="136">
        <v>34</v>
      </c>
      <c r="E1445" s="102"/>
      <c r="F1445" s="102"/>
      <c r="G1445" s="200"/>
      <c r="H1445" s="227" t="s">
        <v>226</v>
      </c>
      <c r="I1445" s="227"/>
    </row>
    <row r="1446" spans="1:9" ht="18.75">
      <c r="A1446" s="185"/>
      <c r="B1446" s="129" t="s">
        <v>14</v>
      </c>
      <c r="C1446" s="100"/>
      <c r="D1446" s="137">
        <v>34</v>
      </c>
      <c r="E1446" s="102"/>
      <c r="F1446" s="102"/>
      <c r="G1446" s="200"/>
      <c r="H1446" s="112" t="s">
        <v>201</v>
      </c>
      <c r="I1446" s="201">
        <f>SUM(F1445:F1462)</f>
        <v>3</v>
      </c>
    </row>
    <row r="1447" spans="1:9" ht="18.75">
      <c r="A1447" s="185"/>
      <c r="B1447" s="129" t="s">
        <v>9</v>
      </c>
      <c r="C1447" s="100"/>
      <c r="D1447" s="137">
        <v>34</v>
      </c>
      <c r="E1447" s="102">
        <v>1</v>
      </c>
      <c r="F1447" s="102">
        <v>1</v>
      </c>
      <c r="G1447" s="200"/>
      <c r="H1447" s="113" t="s">
        <v>202</v>
      </c>
      <c r="I1447" s="200">
        <f>SUMPRODUCT(D1445:D1462,F1445:F1462)</f>
        <v>119</v>
      </c>
    </row>
    <row r="1448" spans="1:9" ht="18.75">
      <c r="A1448" s="185"/>
      <c r="B1448" s="129" t="s">
        <v>13</v>
      </c>
      <c r="C1448" s="100"/>
      <c r="D1448" s="137">
        <v>34</v>
      </c>
      <c r="E1448" s="102"/>
      <c r="F1448" s="102"/>
      <c r="G1448" s="200"/>
      <c r="H1448" s="113" t="s">
        <v>203</v>
      </c>
      <c r="I1448" s="200">
        <f>SUM(D1445:D1462)</f>
        <v>714</v>
      </c>
    </row>
    <row r="1449" spans="1:9" ht="18.75">
      <c r="A1449" s="185"/>
      <c r="B1449" s="129" t="s">
        <v>158</v>
      </c>
      <c r="C1449" s="100"/>
      <c r="D1449" s="137">
        <v>34</v>
      </c>
      <c r="E1449" s="102">
        <v>1</v>
      </c>
      <c r="F1449" s="102">
        <v>1</v>
      </c>
      <c r="G1449" s="200"/>
      <c r="H1449" s="113" t="s">
        <v>204</v>
      </c>
      <c r="I1449" s="200">
        <f>I1448-I1447</f>
        <v>595</v>
      </c>
    </row>
    <row r="1450" spans="1:9" ht="18.75">
      <c r="A1450" s="185"/>
      <c r="B1450" s="129" t="s">
        <v>153</v>
      </c>
      <c r="C1450" s="100"/>
      <c r="D1450" s="136">
        <v>34</v>
      </c>
      <c r="E1450" s="102"/>
      <c r="F1450" s="102"/>
      <c r="G1450" s="200"/>
      <c r="H1450" s="113"/>
      <c r="I1450" s="200"/>
    </row>
    <row r="1451" spans="1:9" ht="18.75">
      <c r="A1451" s="185"/>
      <c r="B1451" s="129" t="s">
        <v>12</v>
      </c>
      <c r="C1451" s="100"/>
      <c r="D1451" s="136">
        <v>34</v>
      </c>
      <c r="E1451" s="102"/>
      <c r="F1451" s="102"/>
      <c r="G1451" s="200"/>
      <c r="H1451" s="113"/>
      <c r="I1451" s="118" t="s">
        <v>229</v>
      </c>
    </row>
    <row r="1452" spans="1:9" ht="18.75">
      <c r="A1452" s="185"/>
      <c r="B1452" s="129" t="s">
        <v>150</v>
      </c>
      <c r="C1452" s="100"/>
      <c r="D1452" s="136">
        <v>34</v>
      </c>
      <c r="E1452" s="102"/>
      <c r="F1452" s="102"/>
      <c r="G1452" s="200"/>
      <c r="H1452" s="200"/>
      <c r="I1452" s="200"/>
    </row>
    <row r="1453" spans="1:9" ht="18.75">
      <c r="A1453" s="185"/>
      <c r="B1453" s="129" t="s">
        <v>17</v>
      </c>
      <c r="C1453" s="100"/>
      <c r="D1453" s="137">
        <v>51</v>
      </c>
      <c r="E1453" s="102">
        <v>1</v>
      </c>
      <c r="F1453" s="102">
        <v>1</v>
      </c>
      <c r="G1453" s="200"/>
      <c r="H1453" s="200"/>
      <c r="I1453" s="200"/>
    </row>
    <row r="1454" spans="1:9" ht="18.75">
      <c r="A1454" s="185"/>
      <c r="B1454" s="129" t="s">
        <v>168</v>
      </c>
      <c r="C1454" s="100"/>
      <c r="D1454" s="136">
        <v>34</v>
      </c>
      <c r="E1454" s="102"/>
      <c r="F1454" s="102"/>
      <c r="G1454" s="200"/>
      <c r="H1454" s="113"/>
      <c r="I1454" s="200"/>
    </row>
    <row r="1455" spans="1:9" ht="18.75">
      <c r="A1455" s="185"/>
      <c r="B1455" s="129" t="s">
        <v>16</v>
      </c>
      <c r="C1455" s="100"/>
      <c r="D1455" s="136">
        <v>34</v>
      </c>
      <c r="E1455" s="102"/>
      <c r="F1455" s="102"/>
      <c r="G1455" s="200"/>
      <c r="H1455" s="200"/>
      <c r="I1455" s="200"/>
    </row>
    <row r="1456" spans="1:9" ht="18.75">
      <c r="A1456" s="185"/>
      <c r="B1456" s="129" t="s">
        <v>18</v>
      </c>
      <c r="C1456" s="100"/>
      <c r="D1456" s="136">
        <v>51</v>
      </c>
      <c r="E1456" s="102"/>
      <c r="F1456" s="102"/>
      <c r="G1456" s="200"/>
    </row>
    <row r="1457" spans="1:9" ht="18.75">
      <c r="A1457" s="185"/>
      <c r="B1457" s="129" t="s">
        <v>174</v>
      </c>
      <c r="C1457" s="100"/>
      <c r="D1457" s="138">
        <v>34</v>
      </c>
      <c r="E1457" s="102"/>
      <c r="F1457" s="102"/>
      <c r="G1457" s="200"/>
      <c r="H1457" s="227" t="s">
        <v>227</v>
      </c>
      <c r="I1457" s="227"/>
    </row>
    <row r="1458" spans="1:9" ht="18.75">
      <c r="A1458" s="185"/>
      <c r="B1458" s="129" t="s">
        <v>175</v>
      </c>
      <c r="C1458" s="100"/>
      <c r="D1458" s="138">
        <v>51</v>
      </c>
      <c r="E1458" s="102"/>
      <c r="F1458" s="102"/>
      <c r="G1458" s="200"/>
      <c r="H1458" s="112" t="s">
        <v>201</v>
      </c>
      <c r="I1458" s="201">
        <f>SUM(E1445:E1462)</f>
        <v>3</v>
      </c>
    </row>
    <row r="1459" spans="1:9" ht="18.75">
      <c r="A1459" s="185"/>
      <c r="B1459" s="129" t="s">
        <v>176</v>
      </c>
      <c r="C1459" s="100"/>
      <c r="D1459" s="138">
        <v>51</v>
      </c>
      <c r="E1459" s="102"/>
      <c r="F1459" s="102"/>
      <c r="G1459" s="200"/>
      <c r="H1459" s="113" t="s">
        <v>202</v>
      </c>
      <c r="I1459" s="200">
        <f>SUMPRODUCT(D1445:D1462,E1445:E1462)</f>
        <v>119</v>
      </c>
    </row>
    <row r="1460" spans="1:9" ht="18.75">
      <c r="A1460" s="185"/>
      <c r="B1460" s="130" t="s">
        <v>152</v>
      </c>
      <c r="C1460" s="100"/>
      <c r="D1460" s="138">
        <v>51</v>
      </c>
      <c r="E1460" s="102"/>
      <c r="F1460" s="102"/>
      <c r="G1460" s="200"/>
      <c r="H1460" s="113" t="s">
        <v>203</v>
      </c>
      <c r="I1460" s="200">
        <f>SUM(D1445:D1462)</f>
        <v>714</v>
      </c>
    </row>
    <row r="1461" spans="1:9" ht="18.75">
      <c r="A1461" s="185"/>
      <c r="B1461" s="130" t="s">
        <v>151</v>
      </c>
      <c r="C1461" s="100"/>
      <c r="D1461" s="139">
        <v>51</v>
      </c>
      <c r="E1461" s="102"/>
      <c r="F1461" s="102"/>
      <c r="G1461" s="200"/>
      <c r="H1461" s="113" t="s">
        <v>204</v>
      </c>
      <c r="I1461" s="200">
        <f>I1460-I1459</f>
        <v>595</v>
      </c>
    </row>
    <row r="1462" spans="1:9" ht="18.75">
      <c r="A1462" s="185"/>
      <c r="B1462" s="129" t="s">
        <v>177</v>
      </c>
      <c r="C1462" s="100"/>
      <c r="D1462" s="135">
        <v>34</v>
      </c>
      <c r="E1462" s="102"/>
      <c r="F1462" s="102"/>
      <c r="G1462" s="200"/>
      <c r="H1462" s="200"/>
      <c r="I1462" s="200"/>
    </row>
    <row r="1463" spans="1:9">
      <c r="A1463" s="185"/>
      <c r="B1463" s="114"/>
      <c r="C1463" s="185"/>
      <c r="D1463" s="185"/>
      <c r="E1463" s="185"/>
      <c r="F1463" s="185"/>
      <c r="G1463" s="185"/>
      <c r="H1463" s="200"/>
      <c r="I1463" s="118" t="s">
        <v>230</v>
      </c>
    </row>
    <row r="1464" spans="1:9">
      <c r="A1464" s="185"/>
      <c r="B1464" s="114"/>
      <c r="C1464" s="185"/>
      <c r="D1464" s="185"/>
      <c r="E1464" s="185"/>
      <c r="F1464" s="185"/>
      <c r="G1464" s="185"/>
      <c r="H1464" s="185"/>
      <c r="I1464" s="185"/>
    </row>
    <row r="1465" spans="1:9">
      <c r="B1465" s="114"/>
      <c r="C1465" s="184"/>
      <c r="D1465" s="184"/>
      <c r="E1465" s="184"/>
      <c r="F1465" s="184"/>
      <c r="G1465" s="184"/>
      <c r="H1465" s="184"/>
      <c r="I1465" s="184"/>
    </row>
    <row r="1466" spans="1:9">
      <c r="B1466" s="114"/>
      <c r="C1466" s="184"/>
      <c r="D1466" s="184"/>
      <c r="E1466" s="184"/>
      <c r="F1466" s="184"/>
      <c r="G1466" s="184"/>
      <c r="H1466" s="184"/>
      <c r="I1466" s="184"/>
    </row>
    <row r="1467" spans="1:9">
      <c r="B1467" s="114"/>
      <c r="C1467" s="184"/>
      <c r="D1467" s="184"/>
      <c r="E1467" s="184"/>
      <c r="F1467" s="184"/>
      <c r="G1467" s="184"/>
      <c r="H1467" s="184"/>
      <c r="I1467" s="184"/>
    </row>
    <row r="1468" spans="1:9">
      <c r="B1468" s="114"/>
      <c r="C1468" s="184"/>
      <c r="D1468" s="184"/>
      <c r="E1468" s="184"/>
      <c r="F1468" s="184"/>
      <c r="G1468" s="184"/>
      <c r="H1468" s="184"/>
      <c r="I1468" s="184"/>
    </row>
    <row r="1469" spans="1:9">
      <c r="B1469" s="114"/>
      <c r="C1469" s="184"/>
      <c r="D1469" s="184"/>
      <c r="E1469" s="184"/>
      <c r="F1469" s="184"/>
      <c r="G1469" s="184"/>
      <c r="H1469" s="184"/>
      <c r="I1469" s="184"/>
    </row>
    <row r="1470" spans="1:9">
      <c r="B1470" s="114"/>
      <c r="C1470" s="184"/>
      <c r="D1470" s="184"/>
      <c r="E1470" s="184"/>
      <c r="F1470" s="184"/>
      <c r="G1470" s="184"/>
      <c r="H1470" s="184"/>
      <c r="I1470" s="184"/>
    </row>
    <row r="1471" spans="1:9">
      <c r="B1471" s="114"/>
      <c r="C1471" s="184"/>
      <c r="D1471" s="184"/>
      <c r="E1471" s="184"/>
      <c r="F1471" s="184"/>
      <c r="G1471" s="184"/>
      <c r="H1471" s="184"/>
      <c r="I1471" s="184"/>
    </row>
    <row r="1472" spans="1:9">
      <c r="B1472" s="114"/>
      <c r="C1472" s="184"/>
      <c r="D1472" s="184"/>
      <c r="E1472" s="184"/>
      <c r="F1472" s="184"/>
      <c r="G1472" s="184"/>
      <c r="H1472" s="184"/>
      <c r="I1472" s="184"/>
    </row>
    <row r="1473" spans="1:9">
      <c r="B1473" s="114"/>
      <c r="C1473" s="184"/>
      <c r="D1473" s="184"/>
      <c r="E1473" s="184"/>
      <c r="F1473" s="184"/>
      <c r="G1473" s="184"/>
      <c r="H1473" s="184"/>
      <c r="I1473" s="184"/>
    </row>
    <row r="1474" spans="1:9" s="202" customFormat="1">
      <c r="B1474" s="114"/>
    </row>
    <row r="1475" spans="1:9" s="202" customFormat="1">
      <c r="B1475" s="114"/>
    </row>
    <row r="1476" spans="1:9" s="202" customFormat="1">
      <c r="B1476" s="114"/>
    </row>
    <row r="1477" spans="1:9" s="202" customFormat="1">
      <c r="B1477" s="114"/>
    </row>
    <row r="1478" spans="1:9">
      <c r="B1478" s="114"/>
      <c r="C1478" s="184"/>
      <c r="D1478" s="184"/>
      <c r="E1478" s="184"/>
      <c r="F1478" s="184"/>
      <c r="G1478" s="184"/>
      <c r="H1478" s="184"/>
      <c r="I1478" s="184"/>
    </row>
    <row r="1479" spans="1:9">
      <c r="B1479" s="114"/>
      <c r="C1479" s="184"/>
      <c r="D1479" s="184"/>
      <c r="E1479" s="184"/>
      <c r="F1479" s="184"/>
      <c r="G1479" s="184"/>
      <c r="H1479" s="184"/>
      <c r="I1479" s="184"/>
    </row>
    <row r="1480" spans="1:9">
      <c r="B1480" s="114"/>
      <c r="C1480" s="184"/>
      <c r="D1480" s="184"/>
      <c r="E1480" s="184"/>
      <c r="F1480" s="184"/>
      <c r="G1480" s="184"/>
      <c r="H1480" s="184"/>
      <c r="I1480" s="184"/>
    </row>
    <row r="1481" spans="1:9">
      <c r="B1481" s="114"/>
      <c r="C1481" s="184"/>
      <c r="D1481" s="184"/>
      <c r="E1481" s="184"/>
      <c r="F1481" s="184"/>
      <c r="G1481" s="184"/>
      <c r="H1481" s="184"/>
      <c r="I1481" s="184"/>
    </row>
    <row r="1482" spans="1:9">
      <c r="B1482" s="114"/>
      <c r="C1482" s="184"/>
      <c r="D1482" s="184"/>
      <c r="E1482" s="184"/>
      <c r="F1482" s="184"/>
      <c r="G1482" s="184"/>
      <c r="H1482" s="184"/>
      <c r="I1482" s="184"/>
    </row>
    <row r="1483" spans="1:9">
      <c r="A1483" s="185">
        <f>1+A1443</f>
        <v>38</v>
      </c>
      <c r="B1483" s="109" t="s">
        <v>291</v>
      </c>
      <c r="C1483" s="228" t="s">
        <v>233</v>
      </c>
      <c r="D1483" s="228"/>
      <c r="E1483" s="228"/>
      <c r="F1483" s="117" t="s">
        <v>289</v>
      </c>
      <c r="G1483" s="200"/>
      <c r="H1483" s="200"/>
      <c r="I1483" s="200"/>
    </row>
    <row r="1484" spans="1:9" ht="67.5">
      <c r="A1484" s="185"/>
      <c r="B1484" s="110" t="s">
        <v>199</v>
      </c>
      <c r="C1484" s="98" t="s">
        <v>59</v>
      </c>
      <c r="D1484" s="98" t="s">
        <v>60</v>
      </c>
      <c r="E1484" s="116" t="s">
        <v>228</v>
      </c>
      <c r="F1484" s="116" t="s">
        <v>225</v>
      </c>
      <c r="G1484" s="104"/>
      <c r="H1484" s="104"/>
      <c r="I1484" s="104"/>
    </row>
    <row r="1485" spans="1:9" ht="18.75">
      <c r="A1485" s="185"/>
      <c r="B1485" s="129" t="s">
        <v>25</v>
      </c>
      <c r="C1485" s="100"/>
      <c r="D1485" s="136">
        <v>34</v>
      </c>
      <c r="E1485" s="102"/>
      <c r="F1485" s="102"/>
      <c r="G1485" s="200"/>
      <c r="H1485" s="227" t="s">
        <v>226</v>
      </c>
      <c r="I1485" s="227"/>
    </row>
    <row r="1486" spans="1:9" ht="18.75">
      <c r="A1486" s="185"/>
      <c r="B1486" s="129" t="s">
        <v>14</v>
      </c>
      <c r="C1486" s="100"/>
      <c r="D1486" s="137">
        <v>34</v>
      </c>
      <c r="E1486" s="102"/>
      <c r="F1486" s="102"/>
      <c r="G1486" s="200"/>
      <c r="H1486" s="112" t="s">
        <v>201</v>
      </c>
      <c r="I1486" s="201">
        <f>SUM(F1485:F1502)</f>
        <v>2</v>
      </c>
    </row>
    <row r="1487" spans="1:9" ht="18.75">
      <c r="A1487" s="185"/>
      <c r="B1487" s="129" t="s">
        <v>9</v>
      </c>
      <c r="C1487" s="100"/>
      <c r="D1487" s="137">
        <v>34</v>
      </c>
      <c r="E1487" s="102">
        <v>1</v>
      </c>
      <c r="F1487" s="102">
        <v>1</v>
      </c>
      <c r="G1487" s="200"/>
      <c r="H1487" s="113" t="s">
        <v>202</v>
      </c>
      <c r="I1487" s="200">
        <f>SUMPRODUCT(D1485:D1502,F1485:F1502)</f>
        <v>68</v>
      </c>
    </row>
    <row r="1488" spans="1:9" ht="18.75">
      <c r="A1488" s="185"/>
      <c r="B1488" s="129" t="s">
        <v>13</v>
      </c>
      <c r="C1488" s="100"/>
      <c r="D1488" s="137">
        <v>34</v>
      </c>
      <c r="E1488" s="102"/>
      <c r="F1488" s="102"/>
      <c r="G1488" s="200"/>
      <c r="H1488" s="113" t="s">
        <v>203</v>
      </c>
      <c r="I1488" s="200">
        <f>SUM(D1485:D1502)</f>
        <v>714</v>
      </c>
    </row>
    <row r="1489" spans="1:9" ht="18.75">
      <c r="A1489" s="185"/>
      <c r="B1489" s="129" t="s">
        <v>158</v>
      </c>
      <c r="C1489" s="100"/>
      <c r="D1489" s="137">
        <v>34</v>
      </c>
      <c r="E1489" s="102">
        <v>1</v>
      </c>
      <c r="F1489" s="102">
        <v>1</v>
      </c>
      <c r="G1489" s="200"/>
      <c r="H1489" s="113" t="s">
        <v>204</v>
      </c>
      <c r="I1489" s="200">
        <f>I1488-I1487</f>
        <v>646</v>
      </c>
    </row>
    <row r="1490" spans="1:9" ht="18.75">
      <c r="A1490" s="185"/>
      <c r="B1490" s="129" t="s">
        <v>153</v>
      </c>
      <c r="C1490" s="100"/>
      <c r="D1490" s="136">
        <v>34</v>
      </c>
      <c r="E1490" s="102"/>
      <c r="F1490" s="102"/>
      <c r="G1490" s="200"/>
      <c r="H1490" s="113"/>
      <c r="I1490" s="200"/>
    </row>
    <row r="1491" spans="1:9" ht="18.75">
      <c r="A1491" s="185"/>
      <c r="B1491" s="129" t="s">
        <v>12</v>
      </c>
      <c r="C1491" s="100"/>
      <c r="D1491" s="136">
        <v>34</v>
      </c>
      <c r="E1491" s="102"/>
      <c r="F1491" s="102"/>
      <c r="G1491" s="200"/>
      <c r="H1491" s="113"/>
      <c r="I1491" s="118" t="s">
        <v>229</v>
      </c>
    </row>
    <row r="1492" spans="1:9" ht="18.75">
      <c r="A1492" s="185"/>
      <c r="B1492" s="129" t="s">
        <v>150</v>
      </c>
      <c r="C1492" s="100"/>
      <c r="D1492" s="136">
        <v>34</v>
      </c>
      <c r="E1492" s="102"/>
      <c r="F1492" s="102"/>
      <c r="G1492" s="200"/>
      <c r="H1492" s="200"/>
      <c r="I1492" s="200"/>
    </row>
    <row r="1493" spans="1:9" ht="18.75">
      <c r="A1493" s="185"/>
      <c r="B1493" s="129" t="s">
        <v>17</v>
      </c>
      <c r="C1493" s="100"/>
      <c r="D1493" s="137">
        <v>51</v>
      </c>
      <c r="E1493" s="102"/>
      <c r="F1493" s="102"/>
      <c r="G1493" s="200"/>
      <c r="H1493" s="200"/>
      <c r="I1493" s="200"/>
    </row>
    <row r="1494" spans="1:9" ht="18.75">
      <c r="A1494" s="185"/>
      <c r="B1494" s="129" t="s">
        <v>168</v>
      </c>
      <c r="C1494" s="100"/>
      <c r="D1494" s="136">
        <v>34</v>
      </c>
      <c r="E1494" s="102"/>
      <c r="F1494" s="102"/>
      <c r="G1494" s="200"/>
      <c r="H1494" s="113"/>
      <c r="I1494" s="200"/>
    </row>
    <row r="1495" spans="1:9" ht="18.75">
      <c r="A1495" s="185"/>
      <c r="B1495" s="129" t="s">
        <v>16</v>
      </c>
      <c r="C1495" s="100"/>
      <c r="D1495" s="136">
        <v>34</v>
      </c>
      <c r="E1495" s="102"/>
      <c r="F1495" s="102"/>
      <c r="G1495" s="200"/>
      <c r="H1495" s="200"/>
      <c r="I1495" s="200"/>
    </row>
    <row r="1496" spans="1:9" ht="18.75">
      <c r="A1496" s="185"/>
      <c r="B1496" s="129" t="s">
        <v>18</v>
      </c>
      <c r="C1496" s="100"/>
      <c r="D1496" s="136">
        <v>51</v>
      </c>
      <c r="E1496" s="102"/>
      <c r="F1496" s="102"/>
      <c r="G1496" s="200"/>
    </row>
    <row r="1497" spans="1:9" ht="18.75">
      <c r="A1497" s="185"/>
      <c r="B1497" s="129" t="s">
        <v>174</v>
      </c>
      <c r="C1497" s="100"/>
      <c r="D1497" s="138">
        <v>34</v>
      </c>
      <c r="E1497" s="102"/>
      <c r="F1497" s="102"/>
      <c r="G1497" s="200"/>
      <c r="H1497" s="227" t="s">
        <v>227</v>
      </c>
      <c r="I1497" s="227"/>
    </row>
    <row r="1498" spans="1:9" ht="18.75">
      <c r="A1498" s="185"/>
      <c r="B1498" s="129" t="s">
        <v>175</v>
      </c>
      <c r="C1498" s="100"/>
      <c r="D1498" s="138">
        <v>51</v>
      </c>
      <c r="E1498" s="102"/>
      <c r="F1498" s="102"/>
      <c r="G1498" s="200"/>
      <c r="H1498" s="112" t="s">
        <v>201</v>
      </c>
      <c r="I1498" s="201">
        <f>SUM(E1485:E1502)</f>
        <v>2</v>
      </c>
    </row>
    <row r="1499" spans="1:9" ht="18.75">
      <c r="A1499" s="185"/>
      <c r="B1499" s="129" t="s">
        <v>176</v>
      </c>
      <c r="C1499" s="100"/>
      <c r="D1499" s="138">
        <v>51</v>
      </c>
      <c r="E1499" s="102"/>
      <c r="F1499" s="102"/>
      <c r="G1499" s="200"/>
      <c r="H1499" s="113" t="s">
        <v>202</v>
      </c>
      <c r="I1499" s="200">
        <f>SUMPRODUCT(D1485:D1502,E1485:E1502)</f>
        <v>68</v>
      </c>
    </row>
    <row r="1500" spans="1:9" ht="18.75">
      <c r="A1500" s="185"/>
      <c r="B1500" s="130" t="s">
        <v>152</v>
      </c>
      <c r="C1500" s="100"/>
      <c r="D1500" s="138">
        <v>51</v>
      </c>
      <c r="E1500" s="102"/>
      <c r="F1500" s="102"/>
      <c r="G1500" s="200"/>
      <c r="H1500" s="113" t="s">
        <v>203</v>
      </c>
      <c r="I1500" s="200">
        <f>SUM(D1485:D1502)</f>
        <v>714</v>
      </c>
    </row>
    <row r="1501" spans="1:9" ht="18.75">
      <c r="A1501" s="185"/>
      <c r="B1501" s="130" t="s">
        <v>151</v>
      </c>
      <c r="C1501" s="100"/>
      <c r="D1501" s="139">
        <v>51</v>
      </c>
      <c r="E1501" s="102"/>
      <c r="F1501" s="102"/>
      <c r="G1501" s="200"/>
      <c r="H1501" s="113" t="s">
        <v>204</v>
      </c>
      <c r="I1501" s="200">
        <f>I1500-I1499</f>
        <v>646</v>
      </c>
    </row>
    <row r="1502" spans="1:9" ht="18.75">
      <c r="A1502" s="185"/>
      <c r="B1502" s="129" t="s">
        <v>177</v>
      </c>
      <c r="C1502" s="100"/>
      <c r="D1502" s="135">
        <v>34</v>
      </c>
      <c r="E1502" s="102"/>
      <c r="F1502" s="102"/>
      <c r="G1502" s="200"/>
      <c r="H1502" s="200"/>
      <c r="I1502" s="200"/>
    </row>
    <row r="1503" spans="1:9">
      <c r="A1503" s="185"/>
      <c r="B1503" s="114"/>
      <c r="C1503" s="197"/>
      <c r="D1503" s="197"/>
      <c r="E1503" s="197"/>
      <c r="F1503" s="197"/>
      <c r="G1503" s="197"/>
      <c r="H1503" s="200"/>
      <c r="I1503" s="118" t="s">
        <v>230</v>
      </c>
    </row>
    <row r="1504" spans="1:9">
      <c r="A1504" s="185"/>
      <c r="B1504" s="114"/>
      <c r="C1504" s="197"/>
      <c r="D1504" s="197"/>
      <c r="E1504" s="197"/>
      <c r="F1504" s="197"/>
      <c r="G1504" s="197"/>
      <c r="H1504" s="197"/>
      <c r="I1504" s="197"/>
    </row>
    <row r="1505" spans="2:9">
      <c r="B1505" s="114"/>
      <c r="C1505" s="197"/>
      <c r="D1505" s="197"/>
      <c r="E1505" s="197"/>
      <c r="F1505" s="197"/>
      <c r="G1505" s="197"/>
      <c r="H1505" s="197"/>
      <c r="I1505" s="197"/>
    </row>
    <row r="1506" spans="2:9">
      <c r="B1506" s="114"/>
      <c r="C1506" s="197"/>
      <c r="D1506" s="197"/>
      <c r="E1506" s="197"/>
      <c r="F1506" s="197"/>
      <c r="G1506" s="197"/>
      <c r="H1506" s="197"/>
      <c r="I1506" s="197"/>
    </row>
    <row r="1507" spans="2:9" s="202" customFormat="1">
      <c r="B1507" s="114"/>
    </row>
    <row r="1508" spans="2:9" s="202" customFormat="1">
      <c r="B1508" s="114"/>
    </row>
    <row r="1509" spans="2:9" s="202" customFormat="1">
      <c r="B1509" s="114"/>
    </row>
    <row r="1510" spans="2:9" s="202" customFormat="1">
      <c r="B1510" s="114"/>
    </row>
    <row r="1511" spans="2:9">
      <c r="B1511" s="114"/>
      <c r="C1511" s="197"/>
      <c r="D1511" s="197"/>
      <c r="E1511" s="197"/>
      <c r="F1511" s="197"/>
      <c r="G1511" s="197"/>
      <c r="H1511" s="197"/>
      <c r="I1511" s="197"/>
    </row>
    <row r="1512" spans="2:9" s="202" customFormat="1">
      <c r="B1512" s="114"/>
    </row>
    <row r="1513" spans="2:9" s="202" customFormat="1">
      <c r="B1513" s="114"/>
    </row>
    <row r="1514" spans="2:9" s="202" customFormat="1">
      <c r="B1514" s="114"/>
    </row>
    <row r="1515" spans="2:9" s="202" customFormat="1">
      <c r="B1515" s="114"/>
    </row>
    <row r="1516" spans="2:9" s="202" customFormat="1">
      <c r="B1516" s="114"/>
    </row>
    <row r="1517" spans="2:9">
      <c r="B1517" s="114"/>
      <c r="C1517" s="197"/>
      <c r="D1517" s="197"/>
      <c r="E1517" s="197"/>
      <c r="F1517" s="197"/>
      <c r="G1517" s="197"/>
      <c r="H1517" s="197"/>
      <c r="I1517" s="197"/>
    </row>
    <row r="1518" spans="2:9">
      <c r="B1518" s="114"/>
      <c r="C1518" s="197"/>
      <c r="D1518" s="197"/>
      <c r="E1518" s="197"/>
      <c r="F1518" s="197"/>
      <c r="G1518" s="197"/>
      <c r="H1518" s="197"/>
      <c r="I1518" s="197"/>
    </row>
    <row r="1519" spans="2:9">
      <c r="B1519" s="114"/>
      <c r="C1519" s="197"/>
      <c r="D1519" s="197"/>
      <c r="E1519" s="197"/>
      <c r="F1519" s="197"/>
      <c r="G1519" s="197"/>
      <c r="H1519" s="197"/>
      <c r="I1519" s="197"/>
    </row>
    <row r="1520" spans="2:9">
      <c r="B1520" s="114"/>
      <c r="C1520" s="197"/>
      <c r="D1520" s="197"/>
      <c r="E1520" s="197"/>
      <c r="F1520" s="197"/>
      <c r="G1520" s="197"/>
      <c r="H1520" s="197"/>
      <c r="I1520" s="197"/>
    </row>
    <row r="1521" spans="1:9">
      <c r="B1521" s="114"/>
      <c r="C1521" s="197"/>
      <c r="D1521" s="197"/>
      <c r="E1521" s="197"/>
      <c r="F1521" s="197"/>
      <c r="G1521" s="197"/>
      <c r="H1521" s="197"/>
      <c r="I1521" s="197"/>
    </row>
    <row r="1522" spans="1:9" s="197" customFormat="1">
      <c r="B1522" s="114"/>
    </row>
    <row r="1523" spans="1:9">
      <c r="A1523" s="185">
        <f>1+A1483</f>
        <v>39</v>
      </c>
      <c r="B1523" s="109" t="s">
        <v>290</v>
      </c>
      <c r="C1523" s="95" t="s">
        <v>197</v>
      </c>
      <c r="D1523" s="95" t="s">
        <v>198</v>
      </c>
      <c r="E1523" s="117"/>
      <c r="F1523" s="117" t="s">
        <v>248</v>
      </c>
      <c r="G1523" s="197"/>
      <c r="H1523" s="197"/>
      <c r="I1523" s="197"/>
    </row>
    <row r="1524" spans="1:9" ht="67.5">
      <c r="A1524" s="185"/>
      <c r="B1524" s="110" t="s">
        <v>199</v>
      </c>
      <c r="C1524" s="16" t="s">
        <v>59</v>
      </c>
      <c r="D1524" s="16" t="s">
        <v>60</v>
      </c>
      <c r="E1524" s="116" t="s">
        <v>228</v>
      </c>
      <c r="F1524" s="116" t="s">
        <v>225</v>
      </c>
      <c r="G1524" s="104"/>
      <c r="H1524" s="104"/>
      <c r="I1524" s="104"/>
    </row>
    <row r="1525" spans="1:9" ht="18.75">
      <c r="A1525" s="185"/>
      <c r="B1525" s="129" t="s">
        <v>25</v>
      </c>
      <c r="C1525" s="100"/>
      <c r="D1525" s="131">
        <v>34</v>
      </c>
      <c r="E1525" s="102"/>
      <c r="F1525" s="102"/>
      <c r="G1525" s="197"/>
      <c r="H1525" s="198" t="s">
        <v>226</v>
      </c>
      <c r="I1525" s="198"/>
    </row>
    <row r="1526" spans="1:9" ht="18.75">
      <c r="A1526" s="185"/>
      <c r="B1526" s="129" t="s">
        <v>24</v>
      </c>
      <c r="C1526" s="100"/>
      <c r="D1526" s="132">
        <v>51</v>
      </c>
      <c r="E1526" s="102">
        <v>1</v>
      </c>
      <c r="F1526" s="102">
        <v>1</v>
      </c>
      <c r="G1526" s="197"/>
      <c r="H1526" s="112" t="s">
        <v>201</v>
      </c>
      <c r="I1526" s="199">
        <f>SUM(F1525:F1546)</f>
        <v>3</v>
      </c>
    </row>
    <row r="1527" spans="1:9" ht="18.75">
      <c r="A1527" s="185"/>
      <c r="B1527" s="129" t="s">
        <v>11</v>
      </c>
      <c r="C1527" s="100"/>
      <c r="D1527" s="131">
        <v>34</v>
      </c>
      <c r="E1527" s="102"/>
      <c r="F1527" s="102"/>
      <c r="G1527" s="197"/>
      <c r="H1527" s="113" t="s">
        <v>202</v>
      </c>
      <c r="I1527" s="197">
        <f>SUMPRODUCT(D1525:D1546,F1525:F1546)</f>
        <v>119</v>
      </c>
    </row>
    <row r="1528" spans="1:9" ht="18.75">
      <c r="A1528" s="185"/>
      <c r="B1528" s="129" t="s">
        <v>160</v>
      </c>
      <c r="C1528" s="100"/>
      <c r="D1528" s="132">
        <v>102</v>
      </c>
      <c r="E1528" s="102"/>
      <c r="F1528" s="102"/>
      <c r="G1528" s="197"/>
      <c r="H1528" s="113" t="s">
        <v>203</v>
      </c>
      <c r="I1528" s="197">
        <f>SUM(D1525:D1546)</f>
        <v>935</v>
      </c>
    </row>
    <row r="1529" spans="1:9" ht="18.75">
      <c r="A1529" s="185"/>
      <c r="B1529" s="129" t="s">
        <v>14</v>
      </c>
      <c r="C1529" s="100"/>
      <c r="D1529" s="131">
        <v>34</v>
      </c>
      <c r="E1529" s="102"/>
      <c r="F1529" s="102"/>
      <c r="G1529" s="197"/>
      <c r="H1529" s="113" t="s">
        <v>204</v>
      </c>
      <c r="I1529" s="197">
        <f>I1528-I1527</f>
        <v>816</v>
      </c>
    </row>
    <row r="1530" spans="1:9" ht="18.75">
      <c r="A1530" s="185"/>
      <c r="B1530" s="129" t="s">
        <v>9</v>
      </c>
      <c r="C1530" s="100"/>
      <c r="D1530" s="132">
        <v>34</v>
      </c>
      <c r="E1530" s="102">
        <v>1</v>
      </c>
      <c r="F1530" s="102">
        <v>1</v>
      </c>
      <c r="G1530" s="197"/>
      <c r="H1530" s="197"/>
      <c r="I1530" s="197"/>
    </row>
    <row r="1531" spans="1:9" ht="18.75">
      <c r="A1531" s="185"/>
      <c r="B1531" s="129" t="s">
        <v>13</v>
      </c>
      <c r="C1531" s="100"/>
      <c r="D1531" s="131">
        <v>34</v>
      </c>
      <c r="E1531" s="102"/>
      <c r="F1531" s="102"/>
      <c r="G1531" s="197"/>
      <c r="H1531" s="197"/>
      <c r="I1531" s="119" t="s">
        <v>244</v>
      </c>
    </row>
    <row r="1532" spans="1:9" ht="18.75">
      <c r="A1532" s="185"/>
      <c r="B1532" s="129" t="s">
        <v>158</v>
      </c>
      <c r="C1532" s="100"/>
      <c r="D1532" s="132">
        <v>34</v>
      </c>
      <c r="E1532" s="102">
        <v>1</v>
      </c>
      <c r="F1532" s="102">
        <v>1</v>
      </c>
      <c r="G1532" s="197"/>
      <c r="H1532" s="197"/>
      <c r="I1532" s="197"/>
    </row>
    <row r="1533" spans="1:9" ht="18.75">
      <c r="A1533" s="185"/>
      <c r="B1533" s="129" t="s">
        <v>153</v>
      </c>
      <c r="C1533" s="100"/>
      <c r="D1533" s="131">
        <v>34</v>
      </c>
      <c r="E1533" s="102"/>
      <c r="F1533" s="102"/>
      <c r="G1533" s="197"/>
      <c r="H1533" s="197"/>
      <c r="I1533" s="197"/>
    </row>
    <row r="1534" spans="1:9" ht="18.75">
      <c r="A1534" s="185"/>
      <c r="B1534" s="129" t="s">
        <v>12</v>
      </c>
      <c r="C1534" s="100"/>
      <c r="D1534" s="131">
        <v>34</v>
      </c>
      <c r="E1534" s="102"/>
      <c r="F1534" s="102"/>
      <c r="G1534" s="197"/>
      <c r="H1534" s="197"/>
      <c r="I1534" s="197"/>
    </row>
    <row r="1535" spans="1:9" ht="18.75">
      <c r="A1535" s="185"/>
      <c r="B1535" s="129" t="s">
        <v>150</v>
      </c>
      <c r="C1535" s="100"/>
      <c r="D1535" s="131">
        <v>34</v>
      </c>
      <c r="E1535" s="102"/>
      <c r="F1535" s="102"/>
      <c r="G1535" s="197"/>
      <c r="H1535" s="197"/>
      <c r="I1535" s="197"/>
    </row>
    <row r="1536" spans="1:9" ht="18.75">
      <c r="A1536" s="185"/>
      <c r="B1536" s="129" t="s">
        <v>17</v>
      </c>
      <c r="C1536" s="100"/>
      <c r="D1536" s="132">
        <v>51</v>
      </c>
      <c r="E1536" s="102"/>
      <c r="F1536" s="102"/>
      <c r="G1536" s="197"/>
      <c r="H1536" s="197"/>
      <c r="I1536" s="197"/>
    </row>
    <row r="1537" spans="1:9" ht="18.75">
      <c r="A1537" s="185"/>
      <c r="B1537" s="129" t="s">
        <v>168</v>
      </c>
      <c r="C1537" s="100"/>
      <c r="D1537" s="131">
        <v>34</v>
      </c>
      <c r="E1537" s="102"/>
      <c r="F1537" s="102"/>
      <c r="G1537" s="197"/>
      <c r="H1537" s="198" t="s">
        <v>227</v>
      </c>
      <c r="I1537" s="198"/>
    </row>
    <row r="1538" spans="1:9" ht="18.75">
      <c r="A1538" s="185"/>
      <c r="B1538" s="129" t="s">
        <v>16</v>
      </c>
      <c r="C1538" s="100"/>
      <c r="D1538" s="131">
        <v>34</v>
      </c>
      <c r="E1538" s="102"/>
      <c r="F1538" s="102"/>
      <c r="G1538" s="197"/>
      <c r="H1538" s="112" t="s">
        <v>201</v>
      </c>
      <c r="I1538" s="199">
        <f>SUM(E1525:E1546)</f>
        <v>3</v>
      </c>
    </row>
    <row r="1539" spans="1:9" ht="18.75">
      <c r="A1539" s="185"/>
      <c r="B1539" s="129" t="s">
        <v>18</v>
      </c>
      <c r="C1539" s="100"/>
      <c r="D1539" s="131">
        <v>51</v>
      </c>
      <c r="E1539" s="102"/>
      <c r="F1539" s="102"/>
      <c r="G1539" s="197"/>
      <c r="H1539" s="113" t="s">
        <v>202</v>
      </c>
      <c r="I1539" s="197">
        <f>SUMPRODUCT(D1525:D1546,E1525:E1546)</f>
        <v>119</v>
      </c>
    </row>
    <row r="1540" spans="1:9" ht="18.75">
      <c r="A1540" s="185"/>
      <c r="B1540" s="129" t="s">
        <v>173</v>
      </c>
      <c r="C1540" s="100"/>
      <c r="D1540" s="132">
        <v>34</v>
      </c>
      <c r="E1540" s="102"/>
      <c r="F1540" s="102"/>
      <c r="G1540" s="197"/>
      <c r="H1540" s="113" t="s">
        <v>203</v>
      </c>
      <c r="I1540" s="123">
        <f>SUM(D1525:D1546)</f>
        <v>935</v>
      </c>
    </row>
    <row r="1541" spans="1:9" ht="18.75">
      <c r="A1541" s="185"/>
      <c r="B1541" s="129" t="s">
        <v>174</v>
      </c>
      <c r="C1541" s="100"/>
      <c r="D1541" s="133">
        <v>34</v>
      </c>
      <c r="E1541" s="102"/>
      <c r="F1541" s="102"/>
      <c r="G1541" s="197"/>
      <c r="H1541" s="113" t="s">
        <v>204</v>
      </c>
      <c r="I1541" s="123">
        <f>I1540-I1539</f>
        <v>816</v>
      </c>
    </row>
    <row r="1542" spans="1:9" ht="18.75">
      <c r="A1542" s="185"/>
      <c r="B1542" s="129" t="s">
        <v>175</v>
      </c>
      <c r="C1542" s="100"/>
      <c r="D1542" s="133">
        <v>51</v>
      </c>
      <c r="E1542" s="102"/>
      <c r="F1542" s="102"/>
      <c r="G1542" s="197"/>
      <c r="H1542" s="197"/>
      <c r="I1542" s="197"/>
    </row>
    <row r="1543" spans="1:9" ht="18.75">
      <c r="A1543" s="185"/>
      <c r="B1543" s="129" t="s">
        <v>176</v>
      </c>
      <c r="C1543" s="100"/>
      <c r="D1543" s="133">
        <v>51</v>
      </c>
      <c r="E1543" s="102"/>
      <c r="F1543" s="102"/>
      <c r="G1543" s="197"/>
      <c r="H1543" s="197"/>
      <c r="I1543" s="119" t="s">
        <v>230</v>
      </c>
    </row>
    <row r="1544" spans="1:9" ht="18.75">
      <c r="A1544" s="185"/>
      <c r="B1544" s="130" t="s">
        <v>152</v>
      </c>
      <c r="C1544" s="100"/>
      <c r="D1544" s="133">
        <v>51</v>
      </c>
      <c r="E1544" s="102"/>
      <c r="F1544" s="102"/>
      <c r="G1544" s="197"/>
      <c r="H1544" s="197"/>
      <c r="I1544" s="197"/>
    </row>
    <row r="1545" spans="1:9" ht="18.75">
      <c r="A1545" s="185"/>
      <c r="B1545" s="130" t="s">
        <v>151</v>
      </c>
      <c r="C1545" s="100"/>
      <c r="D1545" s="134">
        <v>51</v>
      </c>
      <c r="E1545" s="102"/>
      <c r="F1545" s="102"/>
      <c r="G1545" s="197"/>
      <c r="H1545" s="197"/>
      <c r="I1545" s="197"/>
    </row>
    <row r="1546" spans="1:9" ht="18.75">
      <c r="A1546" s="185"/>
      <c r="B1546" s="129" t="s">
        <v>177</v>
      </c>
      <c r="C1546" s="100"/>
      <c r="D1546" s="135">
        <v>34</v>
      </c>
      <c r="E1546" s="102"/>
      <c r="F1546" s="102"/>
      <c r="G1546" s="197"/>
      <c r="H1546" s="197"/>
      <c r="I1546" s="197"/>
    </row>
    <row r="1547" spans="1:9">
      <c r="A1547" s="185"/>
      <c r="B1547" s="114"/>
      <c r="C1547" s="197"/>
      <c r="D1547" s="197"/>
      <c r="E1547" s="197"/>
      <c r="F1547" s="197"/>
      <c r="G1547" s="197"/>
      <c r="H1547" s="197"/>
      <c r="I1547" s="197"/>
    </row>
    <row r="1548" spans="1:9">
      <c r="A1548" s="185"/>
      <c r="B1548" s="114"/>
      <c r="C1548" s="197"/>
      <c r="D1548" s="197"/>
      <c r="E1548" s="197"/>
      <c r="F1548" s="197"/>
      <c r="G1548" s="197"/>
      <c r="H1548" s="197"/>
      <c r="I1548" s="197"/>
    </row>
    <row r="1549" spans="1:9">
      <c r="B1549" s="114"/>
      <c r="C1549" s="197"/>
      <c r="D1549" s="197"/>
      <c r="E1549" s="197"/>
      <c r="F1549" s="197"/>
      <c r="G1549" s="197"/>
      <c r="H1549" s="197"/>
      <c r="I1549" s="197"/>
    </row>
    <row r="1550" spans="1:9">
      <c r="B1550" s="114"/>
      <c r="C1550" s="197"/>
      <c r="D1550" s="197"/>
      <c r="E1550" s="197"/>
      <c r="F1550" s="197"/>
      <c r="G1550" s="197"/>
      <c r="H1550" s="197"/>
      <c r="I1550" s="197"/>
    </row>
    <row r="1551" spans="1:9">
      <c r="B1551" s="114"/>
      <c r="C1551" s="197"/>
      <c r="D1551" s="197"/>
      <c r="E1551" s="197"/>
      <c r="F1551" s="197"/>
      <c r="G1551" s="197"/>
      <c r="H1551" s="197"/>
      <c r="I1551" s="197"/>
    </row>
    <row r="1552" spans="1:9">
      <c r="B1552" s="114"/>
      <c r="C1552" s="197"/>
      <c r="D1552" s="197"/>
      <c r="E1552" s="197"/>
      <c r="F1552" s="197"/>
      <c r="G1552" s="197"/>
      <c r="H1552" s="197"/>
      <c r="I1552" s="197"/>
    </row>
    <row r="1553" spans="1:9">
      <c r="B1553" s="114"/>
      <c r="C1553" s="197"/>
      <c r="D1553" s="197"/>
      <c r="E1553" s="197"/>
      <c r="F1553" s="197"/>
      <c r="G1553" s="197"/>
      <c r="H1553" s="197"/>
      <c r="I1553" s="197"/>
    </row>
    <row r="1554" spans="1:9">
      <c r="B1554" s="114"/>
      <c r="C1554" s="197"/>
      <c r="D1554" s="197"/>
      <c r="E1554" s="197"/>
      <c r="F1554" s="197"/>
      <c r="G1554" s="197"/>
      <c r="H1554" s="197"/>
      <c r="I1554" s="197"/>
    </row>
    <row r="1555" spans="1:9">
      <c r="B1555" s="114"/>
      <c r="C1555" s="197"/>
      <c r="D1555" s="197"/>
      <c r="E1555" s="197"/>
      <c r="F1555" s="197"/>
      <c r="G1555" s="197"/>
      <c r="H1555" s="197"/>
      <c r="I1555" s="197"/>
    </row>
    <row r="1556" spans="1:9">
      <c r="B1556" s="114"/>
      <c r="C1556" s="197"/>
      <c r="D1556" s="197"/>
      <c r="E1556" s="197"/>
      <c r="F1556" s="197"/>
      <c r="G1556" s="197"/>
      <c r="H1556" s="197"/>
      <c r="I1556" s="197"/>
    </row>
    <row r="1557" spans="1:9">
      <c r="B1557" s="114"/>
      <c r="C1557" s="197"/>
      <c r="D1557" s="197"/>
      <c r="E1557" s="197"/>
      <c r="F1557" s="197"/>
      <c r="G1557" s="197"/>
      <c r="H1557" s="197"/>
      <c r="I1557" s="197"/>
    </row>
    <row r="1558" spans="1:9">
      <c r="B1558" s="114"/>
      <c r="C1558" s="197"/>
      <c r="D1558" s="197"/>
      <c r="E1558" s="197"/>
      <c r="F1558" s="197"/>
      <c r="G1558" s="197"/>
      <c r="H1558" s="197"/>
      <c r="I1558" s="197"/>
    </row>
    <row r="1559" spans="1:9">
      <c r="B1559" s="114"/>
      <c r="C1559" s="197"/>
      <c r="D1559" s="197"/>
      <c r="E1559" s="197"/>
      <c r="F1559" s="197"/>
      <c r="G1559" s="197"/>
      <c r="H1559" s="197"/>
      <c r="I1559" s="197"/>
    </row>
    <row r="1560" spans="1:9">
      <c r="B1560" s="114"/>
      <c r="C1560" s="197"/>
      <c r="D1560" s="197"/>
      <c r="E1560" s="197"/>
      <c r="F1560" s="197"/>
      <c r="G1560" s="197"/>
      <c r="H1560" s="197"/>
      <c r="I1560" s="197"/>
    </row>
    <row r="1561" spans="1:9">
      <c r="B1561" s="114"/>
      <c r="C1561" s="197"/>
      <c r="D1561" s="197"/>
      <c r="E1561" s="197"/>
      <c r="F1561" s="197"/>
      <c r="G1561" s="197"/>
      <c r="H1561" s="197"/>
      <c r="I1561" s="197"/>
    </row>
    <row r="1562" spans="1:9">
      <c r="B1562" s="114"/>
      <c r="C1562" s="197"/>
      <c r="D1562" s="197"/>
      <c r="E1562" s="197"/>
      <c r="F1562" s="197"/>
      <c r="G1562" s="197"/>
      <c r="H1562" s="197"/>
      <c r="I1562" s="197"/>
    </row>
    <row r="1563" spans="1:9">
      <c r="A1563" s="185">
        <f>1+A1523</f>
        <v>40</v>
      </c>
      <c r="B1563" s="109" t="s">
        <v>293</v>
      </c>
      <c r="C1563" s="95" t="s">
        <v>197</v>
      </c>
      <c r="D1563" s="95" t="s">
        <v>198</v>
      </c>
      <c r="E1563" s="117"/>
      <c r="F1563" s="117" t="s">
        <v>248</v>
      </c>
      <c r="G1563" s="197"/>
      <c r="H1563" s="197"/>
      <c r="I1563" s="197"/>
    </row>
    <row r="1564" spans="1:9" ht="67.5">
      <c r="A1564" s="185"/>
      <c r="B1564" s="110" t="s">
        <v>199</v>
      </c>
      <c r="C1564" s="16" t="s">
        <v>59</v>
      </c>
      <c r="D1564" s="16" t="s">
        <v>60</v>
      </c>
      <c r="E1564" s="116" t="s">
        <v>228</v>
      </c>
      <c r="F1564" s="116" t="s">
        <v>225</v>
      </c>
      <c r="G1564" s="104"/>
      <c r="H1564" s="104"/>
      <c r="I1564" s="104"/>
    </row>
    <row r="1565" spans="1:9" ht="18.75">
      <c r="A1565" s="185"/>
      <c r="B1565" s="129" t="s">
        <v>25</v>
      </c>
      <c r="C1565" s="100"/>
      <c r="D1565" s="131">
        <v>34</v>
      </c>
      <c r="E1565" s="102"/>
      <c r="F1565" s="102"/>
      <c r="G1565" s="197"/>
      <c r="H1565" s="198" t="s">
        <v>226</v>
      </c>
      <c r="I1565" s="198"/>
    </row>
    <row r="1566" spans="1:9" ht="18.75">
      <c r="A1566" s="185"/>
      <c r="B1566" s="129" t="s">
        <v>24</v>
      </c>
      <c r="C1566" s="100"/>
      <c r="D1566" s="132">
        <v>51</v>
      </c>
      <c r="E1566" s="102">
        <v>1</v>
      </c>
      <c r="F1566" s="102">
        <v>1</v>
      </c>
      <c r="G1566" s="197"/>
      <c r="H1566" s="112" t="s">
        <v>201</v>
      </c>
      <c r="I1566" s="199">
        <f>SUM(F1565:F1586)</f>
        <v>5</v>
      </c>
    </row>
    <row r="1567" spans="1:9" ht="18.75">
      <c r="A1567" s="185"/>
      <c r="B1567" s="129" t="s">
        <v>11</v>
      </c>
      <c r="C1567" s="100"/>
      <c r="D1567" s="131">
        <v>34</v>
      </c>
      <c r="E1567" s="102"/>
      <c r="F1567" s="102"/>
      <c r="G1567" s="197"/>
      <c r="H1567" s="113" t="s">
        <v>202</v>
      </c>
      <c r="I1567" s="197">
        <f>SUMPRODUCT(D1565:D1586,F1565:F1586)</f>
        <v>204</v>
      </c>
    </row>
    <row r="1568" spans="1:9" ht="18.75">
      <c r="A1568" s="185"/>
      <c r="B1568" s="129" t="s">
        <v>160</v>
      </c>
      <c r="C1568" s="100"/>
      <c r="D1568" s="132">
        <v>102</v>
      </c>
      <c r="E1568" s="102"/>
      <c r="F1568" s="102"/>
      <c r="G1568" s="197"/>
      <c r="H1568" s="113" t="s">
        <v>203</v>
      </c>
      <c r="I1568" s="197">
        <f>SUM(D1565:D1586)</f>
        <v>935</v>
      </c>
    </row>
    <row r="1569" spans="1:9" ht="18.75">
      <c r="A1569" s="185"/>
      <c r="B1569" s="129" t="s">
        <v>14</v>
      </c>
      <c r="C1569" s="100"/>
      <c r="D1569" s="131">
        <v>34</v>
      </c>
      <c r="E1569" s="102"/>
      <c r="F1569" s="102"/>
      <c r="G1569" s="197"/>
      <c r="H1569" s="113" t="s">
        <v>204</v>
      </c>
      <c r="I1569" s="197">
        <f>I1568-I1567</f>
        <v>731</v>
      </c>
    </row>
    <row r="1570" spans="1:9" ht="18.75">
      <c r="A1570" s="185"/>
      <c r="B1570" s="129" t="s">
        <v>9</v>
      </c>
      <c r="C1570" s="100"/>
      <c r="D1570" s="132">
        <v>34</v>
      </c>
      <c r="E1570" s="102">
        <v>1</v>
      </c>
      <c r="F1570" s="102">
        <v>1</v>
      </c>
      <c r="G1570" s="197"/>
      <c r="H1570" s="197"/>
      <c r="I1570" s="197"/>
    </row>
    <row r="1571" spans="1:9" ht="18.75">
      <c r="A1571" s="185"/>
      <c r="B1571" s="129" t="s">
        <v>13</v>
      </c>
      <c r="C1571" s="100"/>
      <c r="D1571" s="131">
        <v>34</v>
      </c>
      <c r="E1571" s="102"/>
      <c r="F1571" s="102"/>
      <c r="G1571" s="197"/>
      <c r="H1571" s="197"/>
      <c r="I1571" s="119" t="s">
        <v>244</v>
      </c>
    </row>
    <row r="1572" spans="1:9" ht="18.75">
      <c r="A1572" s="185"/>
      <c r="B1572" s="129" t="s">
        <v>158</v>
      </c>
      <c r="C1572" s="100"/>
      <c r="D1572" s="132">
        <v>34</v>
      </c>
      <c r="E1572" s="102">
        <v>1</v>
      </c>
      <c r="F1572" s="102">
        <v>1</v>
      </c>
      <c r="G1572" s="197"/>
      <c r="H1572" s="197"/>
      <c r="I1572" s="197"/>
    </row>
    <row r="1573" spans="1:9" ht="18.75">
      <c r="A1573" s="185"/>
      <c r="B1573" s="129" t="s">
        <v>153</v>
      </c>
      <c r="C1573" s="100"/>
      <c r="D1573" s="131">
        <v>34</v>
      </c>
      <c r="E1573" s="102"/>
      <c r="F1573" s="102"/>
      <c r="G1573" s="197"/>
      <c r="H1573" s="197"/>
      <c r="I1573" s="197"/>
    </row>
    <row r="1574" spans="1:9" ht="18.75">
      <c r="A1574" s="185"/>
      <c r="B1574" s="129" t="s">
        <v>12</v>
      </c>
      <c r="C1574" s="100"/>
      <c r="D1574" s="131">
        <v>34</v>
      </c>
      <c r="E1574" s="102"/>
      <c r="F1574" s="102"/>
      <c r="G1574" s="197"/>
      <c r="H1574" s="197"/>
      <c r="I1574" s="197"/>
    </row>
    <row r="1575" spans="1:9" ht="18.75">
      <c r="A1575" s="185"/>
      <c r="B1575" s="129" t="s">
        <v>150</v>
      </c>
      <c r="C1575" s="100"/>
      <c r="D1575" s="131">
        <v>34</v>
      </c>
      <c r="E1575" s="102"/>
      <c r="F1575" s="102"/>
      <c r="G1575" s="197"/>
      <c r="H1575" s="197"/>
      <c r="I1575" s="197"/>
    </row>
    <row r="1576" spans="1:9" ht="18.75">
      <c r="A1576" s="185"/>
      <c r="B1576" s="129" t="s">
        <v>17</v>
      </c>
      <c r="C1576" s="100"/>
      <c r="D1576" s="132">
        <v>51</v>
      </c>
      <c r="E1576" s="102">
        <v>1</v>
      </c>
      <c r="F1576" s="102">
        <v>1</v>
      </c>
      <c r="G1576" s="197"/>
      <c r="H1576" s="197"/>
      <c r="I1576" s="197"/>
    </row>
    <row r="1577" spans="1:9" ht="18.75">
      <c r="A1577" s="185"/>
      <c r="B1577" s="129" t="s">
        <v>168</v>
      </c>
      <c r="C1577" s="100"/>
      <c r="D1577" s="131">
        <v>34</v>
      </c>
      <c r="E1577" s="102"/>
      <c r="F1577" s="102"/>
      <c r="G1577" s="197"/>
      <c r="H1577" s="198" t="s">
        <v>227</v>
      </c>
      <c r="I1577" s="198"/>
    </row>
    <row r="1578" spans="1:9" ht="18.75">
      <c r="A1578" s="185"/>
      <c r="B1578" s="129" t="s">
        <v>16</v>
      </c>
      <c r="C1578" s="100"/>
      <c r="D1578" s="131">
        <v>34</v>
      </c>
      <c r="E1578" s="102"/>
      <c r="F1578" s="102"/>
      <c r="G1578" s="197"/>
      <c r="H1578" s="112" t="s">
        <v>201</v>
      </c>
      <c r="I1578" s="199">
        <f>SUM(E1565:E1586)</f>
        <v>5</v>
      </c>
    </row>
    <row r="1579" spans="1:9" ht="18.75">
      <c r="A1579" s="185"/>
      <c r="B1579" s="129" t="s">
        <v>18</v>
      </c>
      <c r="C1579" s="100"/>
      <c r="D1579" s="131">
        <v>51</v>
      </c>
      <c r="E1579" s="102"/>
      <c r="F1579" s="102"/>
      <c r="G1579" s="197"/>
      <c r="H1579" s="113" t="s">
        <v>202</v>
      </c>
      <c r="I1579" s="197">
        <f>SUMPRODUCT(D1565:D1586,E1565:E1586)</f>
        <v>204</v>
      </c>
    </row>
    <row r="1580" spans="1:9" ht="18.75">
      <c r="A1580" s="185"/>
      <c r="B1580" s="129" t="s">
        <v>173</v>
      </c>
      <c r="C1580" s="100"/>
      <c r="D1580" s="132">
        <v>34</v>
      </c>
      <c r="E1580" s="102">
        <v>1</v>
      </c>
      <c r="F1580" s="102">
        <v>1</v>
      </c>
      <c r="G1580" s="197"/>
      <c r="H1580" s="113" t="s">
        <v>203</v>
      </c>
      <c r="I1580" s="123">
        <f>SUM(D1565:D1586)</f>
        <v>935</v>
      </c>
    </row>
    <row r="1581" spans="1:9" ht="18.75">
      <c r="A1581" s="185"/>
      <c r="B1581" s="129" t="s">
        <v>174</v>
      </c>
      <c r="C1581" s="100"/>
      <c r="D1581" s="133">
        <v>34</v>
      </c>
      <c r="E1581" s="102"/>
      <c r="F1581" s="102"/>
      <c r="G1581" s="197"/>
      <c r="H1581" s="113" t="s">
        <v>204</v>
      </c>
      <c r="I1581" s="123">
        <f>I1580-I1579</f>
        <v>731</v>
      </c>
    </row>
    <row r="1582" spans="1:9" ht="18.75">
      <c r="A1582" s="185"/>
      <c r="B1582" s="129" t="s">
        <v>175</v>
      </c>
      <c r="C1582" s="100"/>
      <c r="D1582" s="133">
        <v>51</v>
      </c>
      <c r="E1582" s="102"/>
      <c r="F1582" s="102"/>
      <c r="G1582" s="197"/>
      <c r="H1582" s="197"/>
      <c r="I1582" s="197"/>
    </row>
    <row r="1583" spans="1:9" ht="18.75">
      <c r="A1583" s="185"/>
      <c r="B1583" s="129" t="s">
        <v>176</v>
      </c>
      <c r="C1583" s="100"/>
      <c r="D1583" s="133">
        <v>51</v>
      </c>
      <c r="E1583" s="102"/>
      <c r="F1583" s="102"/>
      <c r="G1583" s="197"/>
      <c r="H1583" s="197"/>
      <c r="I1583" s="119" t="s">
        <v>230</v>
      </c>
    </row>
    <row r="1584" spans="1:9" ht="18.75">
      <c r="A1584" s="185"/>
      <c r="B1584" s="130" t="s">
        <v>152</v>
      </c>
      <c r="C1584" s="100"/>
      <c r="D1584" s="133">
        <v>51</v>
      </c>
      <c r="E1584" s="102"/>
      <c r="F1584" s="102"/>
      <c r="G1584" s="197"/>
      <c r="H1584" s="197"/>
      <c r="I1584" s="197"/>
    </row>
    <row r="1585" spans="1:9" ht="18.75">
      <c r="A1585" s="185"/>
      <c r="B1585" s="130" t="s">
        <v>151</v>
      </c>
      <c r="C1585" s="100"/>
      <c r="D1585" s="134">
        <v>51</v>
      </c>
      <c r="E1585" s="102"/>
      <c r="F1585" s="102"/>
      <c r="G1585" s="197"/>
      <c r="H1585" s="197"/>
      <c r="I1585" s="197"/>
    </row>
    <row r="1586" spans="1:9" ht="18.75">
      <c r="A1586" s="185"/>
      <c r="B1586" s="129" t="s">
        <v>177</v>
      </c>
      <c r="C1586" s="100"/>
      <c r="D1586" s="135">
        <v>34</v>
      </c>
      <c r="E1586" s="102"/>
      <c r="F1586" s="102"/>
      <c r="G1586" s="197"/>
      <c r="H1586" s="197"/>
      <c r="I1586" s="197"/>
    </row>
    <row r="1587" spans="1:9">
      <c r="A1587" s="185"/>
      <c r="B1587" s="114"/>
      <c r="C1587" s="197"/>
      <c r="D1587" s="197"/>
      <c r="E1587" s="197"/>
      <c r="F1587" s="197"/>
      <c r="G1587" s="197"/>
      <c r="H1587" s="197"/>
      <c r="I1587" s="197"/>
    </row>
    <row r="1588" spans="1:9">
      <c r="A1588" s="185"/>
      <c r="B1588" s="114"/>
      <c r="C1588" s="197"/>
      <c r="D1588" s="197"/>
      <c r="E1588" s="197"/>
      <c r="F1588" s="197"/>
      <c r="G1588" s="197"/>
      <c r="H1588" s="197"/>
      <c r="I1588" s="197"/>
    </row>
    <row r="1589" spans="1:9">
      <c r="B1589" s="114"/>
      <c r="C1589" s="197"/>
      <c r="D1589" s="197"/>
      <c r="E1589" s="197"/>
      <c r="F1589" s="197"/>
      <c r="G1589" s="197"/>
      <c r="H1589" s="197"/>
      <c r="I1589" s="197"/>
    </row>
    <row r="1590" spans="1:9">
      <c r="B1590" s="114"/>
      <c r="C1590" s="197"/>
      <c r="D1590" s="197"/>
      <c r="E1590" s="197"/>
      <c r="F1590" s="197"/>
      <c r="G1590" s="197"/>
      <c r="H1590" s="197"/>
      <c r="I1590" s="197"/>
    </row>
    <row r="1591" spans="1:9">
      <c r="B1591" s="114"/>
      <c r="C1591" s="197"/>
      <c r="D1591" s="197"/>
      <c r="E1591" s="197"/>
      <c r="F1591" s="197"/>
      <c r="G1591" s="197"/>
      <c r="H1591" s="197"/>
      <c r="I1591" s="197"/>
    </row>
    <row r="1592" spans="1:9">
      <c r="B1592" s="114"/>
      <c r="C1592" s="197"/>
      <c r="D1592" s="197"/>
      <c r="E1592" s="197"/>
      <c r="F1592" s="197"/>
      <c r="G1592" s="197"/>
      <c r="H1592" s="197"/>
      <c r="I1592" s="197"/>
    </row>
    <row r="1593" spans="1:9">
      <c r="B1593" s="114"/>
      <c r="C1593" s="197"/>
      <c r="D1593" s="197"/>
      <c r="E1593" s="197"/>
      <c r="F1593" s="197"/>
      <c r="G1593" s="197"/>
      <c r="H1593" s="197"/>
      <c r="I1593" s="197"/>
    </row>
    <row r="1594" spans="1:9">
      <c r="B1594" s="114"/>
      <c r="C1594" s="197"/>
      <c r="D1594" s="197"/>
      <c r="E1594" s="197"/>
      <c r="F1594" s="197"/>
      <c r="G1594" s="197"/>
      <c r="H1594" s="197"/>
      <c r="I1594" s="197"/>
    </row>
    <row r="1595" spans="1:9">
      <c r="B1595" s="114"/>
      <c r="C1595" s="197"/>
      <c r="D1595" s="197"/>
      <c r="E1595" s="197"/>
      <c r="F1595" s="197"/>
      <c r="G1595" s="197"/>
      <c r="H1595" s="197"/>
      <c r="I1595" s="197"/>
    </row>
    <row r="1596" spans="1:9">
      <c r="B1596" s="114"/>
      <c r="C1596" s="197"/>
      <c r="D1596" s="197"/>
      <c r="E1596" s="197"/>
      <c r="F1596" s="197"/>
      <c r="G1596" s="197"/>
      <c r="H1596" s="197"/>
      <c r="I1596" s="197"/>
    </row>
    <row r="1597" spans="1:9">
      <c r="B1597" s="114"/>
      <c r="C1597" s="197"/>
      <c r="D1597" s="197"/>
      <c r="E1597" s="197"/>
      <c r="F1597" s="197"/>
      <c r="G1597" s="197"/>
      <c r="H1597" s="197"/>
      <c r="I1597" s="197"/>
    </row>
    <row r="1598" spans="1:9">
      <c r="B1598" s="114"/>
      <c r="C1598" s="197"/>
      <c r="D1598" s="197"/>
      <c r="E1598" s="197"/>
      <c r="F1598" s="197"/>
      <c r="G1598" s="197"/>
      <c r="H1598" s="197"/>
      <c r="I1598" s="197"/>
    </row>
    <row r="1599" spans="1:9">
      <c r="B1599" s="114"/>
      <c r="C1599" s="197"/>
      <c r="D1599" s="197"/>
      <c r="E1599" s="197"/>
      <c r="F1599" s="197"/>
      <c r="G1599" s="197"/>
      <c r="H1599" s="197"/>
      <c r="I1599" s="197"/>
    </row>
    <row r="1600" spans="1:9">
      <c r="B1600" s="114"/>
      <c r="C1600" s="197"/>
      <c r="D1600" s="197"/>
      <c r="E1600" s="197"/>
      <c r="F1600" s="197"/>
      <c r="G1600" s="197"/>
      <c r="H1600" s="197"/>
      <c r="I1600" s="197"/>
    </row>
    <row r="1601" spans="1:9">
      <c r="B1601" s="114"/>
      <c r="C1601" s="197"/>
      <c r="D1601" s="197"/>
      <c r="E1601" s="197"/>
      <c r="F1601" s="197"/>
      <c r="G1601" s="197"/>
      <c r="H1601" s="197"/>
      <c r="I1601" s="197"/>
    </row>
    <row r="1602" spans="1:9">
      <c r="B1602" s="114"/>
      <c r="C1602" s="197"/>
      <c r="D1602" s="197"/>
      <c r="E1602" s="197"/>
      <c r="F1602" s="197"/>
      <c r="G1602" s="197"/>
      <c r="H1602" s="197"/>
      <c r="I1602" s="197"/>
    </row>
    <row r="1603" spans="1:9">
      <c r="A1603" s="185">
        <f>1+A1563</f>
        <v>41</v>
      </c>
      <c r="B1603" s="109" t="s">
        <v>295</v>
      </c>
      <c r="C1603" s="95" t="s">
        <v>197</v>
      </c>
      <c r="D1603" s="95" t="s">
        <v>198</v>
      </c>
      <c r="E1603" s="117"/>
      <c r="F1603" s="117" t="s">
        <v>294</v>
      </c>
      <c r="G1603" s="197"/>
      <c r="H1603" s="197"/>
      <c r="I1603" s="197"/>
    </row>
    <row r="1604" spans="1:9" ht="67.5">
      <c r="A1604" s="185"/>
      <c r="B1604" s="110" t="s">
        <v>199</v>
      </c>
      <c r="C1604" s="16" t="s">
        <v>59</v>
      </c>
      <c r="D1604" s="16" t="s">
        <v>60</v>
      </c>
      <c r="E1604" s="116" t="s">
        <v>228</v>
      </c>
      <c r="F1604" s="116" t="s">
        <v>225</v>
      </c>
      <c r="G1604" s="104"/>
      <c r="H1604" s="104"/>
      <c r="I1604" s="104"/>
    </row>
    <row r="1605" spans="1:9" ht="18.75">
      <c r="A1605" s="185"/>
      <c r="B1605" s="129" t="s">
        <v>25</v>
      </c>
      <c r="C1605" s="100"/>
      <c r="D1605" s="131">
        <v>34</v>
      </c>
      <c r="E1605" s="102"/>
      <c r="F1605" s="102"/>
      <c r="G1605" s="197"/>
      <c r="H1605" s="198" t="s">
        <v>226</v>
      </c>
      <c r="I1605" s="198"/>
    </row>
    <row r="1606" spans="1:9" ht="18.75">
      <c r="A1606" s="185"/>
      <c r="B1606" s="129" t="s">
        <v>24</v>
      </c>
      <c r="C1606" s="100"/>
      <c r="D1606" s="132">
        <v>51</v>
      </c>
      <c r="E1606" s="102"/>
      <c r="F1606" s="102"/>
      <c r="G1606" s="197"/>
      <c r="H1606" s="112" t="s">
        <v>201</v>
      </c>
      <c r="I1606" s="199">
        <f>SUM(F1605:F1626)</f>
        <v>2</v>
      </c>
    </row>
    <row r="1607" spans="1:9" ht="18.75">
      <c r="A1607" s="185"/>
      <c r="B1607" s="129" t="s">
        <v>11</v>
      </c>
      <c r="C1607" s="100"/>
      <c r="D1607" s="131">
        <v>34</v>
      </c>
      <c r="E1607" s="102"/>
      <c r="F1607" s="102"/>
      <c r="G1607" s="197"/>
      <c r="H1607" s="113" t="s">
        <v>202</v>
      </c>
      <c r="I1607" s="197">
        <f>SUMPRODUCT(D1605:D1626,F1605:F1626)</f>
        <v>68</v>
      </c>
    </row>
    <row r="1608" spans="1:9" ht="18.75">
      <c r="A1608" s="185"/>
      <c r="B1608" s="129" t="s">
        <v>160</v>
      </c>
      <c r="C1608" s="100"/>
      <c r="D1608" s="132">
        <v>102</v>
      </c>
      <c r="E1608" s="102"/>
      <c r="F1608" s="102"/>
      <c r="G1608" s="197"/>
      <c r="H1608" s="113" t="s">
        <v>203</v>
      </c>
      <c r="I1608" s="197">
        <f>SUM(D1605:D1626)</f>
        <v>935</v>
      </c>
    </row>
    <row r="1609" spans="1:9" ht="18.75">
      <c r="A1609" s="185"/>
      <c r="B1609" s="129" t="s">
        <v>14</v>
      </c>
      <c r="C1609" s="100"/>
      <c r="D1609" s="131">
        <v>34</v>
      </c>
      <c r="E1609" s="102"/>
      <c r="F1609" s="102"/>
      <c r="G1609" s="197"/>
      <c r="H1609" s="113" t="s">
        <v>204</v>
      </c>
      <c r="I1609" s="197">
        <f>I1608-I1607</f>
        <v>867</v>
      </c>
    </row>
    <row r="1610" spans="1:9" ht="18.75">
      <c r="A1610" s="185"/>
      <c r="B1610" s="129" t="s">
        <v>9</v>
      </c>
      <c r="C1610" s="100"/>
      <c r="D1610" s="132">
        <v>34</v>
      </c>
      <c r="E1610" s="102">
        <v>1</v>
      </c>
      <c r="F1610" s="102">
        <v>1</v>
      </c>
      <c r="G1610" s="197"/>
      <c r="H1610" s="197"/>
      <c r="I1610" s="197"/>
    </row>
    <row r="1611" spans="1:9" ht="18.75">
      <c r="A1611" s="185"/>
      <c r="B1611" s="129" t="s">
        <v>13</v>
      </c>
      <c r="C1611" s="100"/>
      <c r="D1611" s="131">
        <v>34</v>
      </c>
      <c r="E1611" s="102"/>
      <c r="F1611" s="102"/>
      <c r="G1611" s="197"/>
      <c r="H1611" s="197"/>
      <c r="I1611" s="119" t="s">
        <v>244</v>
      </c>
    </row>
    <row r="1612" spans="1:9" ht="18.75">
      <c r="A1612" s="185"/>
      <c r="B1612" s="129" t="s">
        <v>158</v>
      </c>
      <c r="C1612" s="100"/>
      <c r="D1612" s="132">
        <v>34</v>
      </c>
      <c r="E1612" s="102">
        <v>1</v>
      </c>
      <c r="F1612" s="102">
        <v>1</v>
      </c>
      <c r="G1612" s="197"/>
      <c r="H1612" s="197"/>
      <c r="I1612" s="197"/>
    </row>
    <row r="1613" spans="1:9" ht="18.75">
      <c r="A1613" s="185"/>
      <c r="B1613" s="129" t="s">
        <v>153</v>
      </c>
      <c r="C1613" s="100"/>
      <c r="D1613" s="131">
        <v>34</v>
      </c>
      <c r="E1613" s="102"/>
      <c r="F1613" s="102"/>
      <c r="G1613" s="197"/>
      <c r="H1613" s="197"/>
      <c r="I1613" s="197"/>
    </row>
    <row r="1614" spans="1:9" ht="18.75">
      <c r="A1614" s="185"/>
      <c r="B1614" s="129" t="s">
        <v>12</v>
      </c>
      <c r="C1614" s="100"/>
      <c r="D1614" s="131">
        <v>34</v>
      </c>
      <c r="E1614" s="102"/>
      <c r="F1614" s="102"/>
      <c r="G1614" s="197"/>
      <c r="H1614" s="197"/>
      <c r="I1614" s="197"/>
    </row>
    <row r="1615" spans="1:9" ht="18.75">
      <c r="A1615" s="185"/>
      <c r="B1615" s="129" t="s">
        <v>150</v>
      </c>
      <c r="C1615" s="100"/>
      <c r="D1615" s="131">
        <v>34</v>
      </c>
      <c r="E1615" s="102"/>
      <c r="F1615" s="102"/>
      <c r="G1615" s="197"/>
      <c r="H1615" s="197"/>
      <c r="I1615" s="197"/>
    </row>
    <row r="1616" spans="1:9" ht="18.75">
      <c r="A1616" s="185"/>
      <c r="B1616" s="129" t="s">
        <v>17</v>
      </c>
      <c r="C1616" s="100"/>
      <c r="D1616" s="132">
        <v>51</v>
      </c>
      <c r="E1616" s="102"/>
      <c r="F1616" s="102"/>
      <c r="G1616" s="197"/>
      <c r="H1616" s="197"/>
      <c r="I1616" s="197"/>
    </row>
    <row r="1617" spans="1:9" ht="18.75">
      <c r="A1617" s="185"/>
      <c r="B1617" s="129" t="s">
        <v>168</v>
      </c>
      <c r="C1617" s="100"/>
      <c r="D1617" s="131">
        <v>34</v>
      </c>
      <c r="E1617" s="102"/>
      <c r="F1617" s="102"/>
      <c r="G1617" s="197"/>
      <c r="H1617" s="198" t="s">
        <v>227</v>
      </c>
      <c r="I1617" s="198"/>
    </row>
    <row r="1618" spans="1:9" ht="18.75">
      <c r="A1618" s="185"/>
      <c r="B1618" s="129" t="s">
        <v>16</v>
      </c>
      <c r="C1618" s="100"/>
      <c r="D1618" s="131">
        <v>34</v>
      </c>
      <c r="E1618" s="102"/>
      <c r="F1618" s="102"/>
      <c r="G1618" s="197"/>
      <c r="H1618" s="112" t="s">
        <v>201</v>
      </c>
      <c r="I1618" s="199">
        <f>SUM(E1605:E1626)</f>
        <v>2</v>
      </c>
    </row>
    <row r="1619" spans="1:9" ht="18.75">
      <c r="A1619" s="185"/>
      <c r="B1619" s="129" t="s">
        <v>18</v>
      </c>
      <c r="C1619" s="100"/>
      <c r="D1619" s="131">
        <v>51</v>
      </c>
      <c r="E1619" s="102"/>
      <c r="F1619" s="102"/>
      <c r="G1619" s="197"/>
      <c r="H1619" s="113" t="s">
        <v>202</v>
      </c>
      <c r="I1619" s="197">
        <f>SUMPRODUCT(D1605:D1626,E1605:E1626)</f>
        <v>68</v>
      </c>
    </row>
    <row r="1620" spans="1:9" ht="18.75">
      <c r="A1620" s="185"/>
      <c r="B1620" s="129" t="s">
        <v>173</v>
      </c>
      <c r="C1620" s="100"/>
      <c r="D1620" s="132">
        <v>34</v>
      </c>
      <c r="E1620" s="102"/>
      <c r="F1620" s="102"/>
      <c r="G1620" s="197"/>
      <c r="H1620" s="113" t="s">
        <v>203</v>
      </c>
      <c r="I1620" s="123">
        <f>SUM(D1605:D1626)</f>
        <v>935</v>
      </c>
    </row>
    <row r="1621" spans="1:9" ht="18.75">
      <c r="A1621" s="185"/>
      <c r="B1621" s="129" t="s">
        <v>174</v>
      </c>
      <c r="C1621" s="100"/>
      <c r="D1621" s="133">
        <v>34</v>
      </c>
      <c r="E1621" s="102"/>
      <c r="F1621" s="102"/>
      <c r="G1621" s="197"/>
      <c r="H1621" s="113" t="s">
        <v>204</v>
      </c>
      <c r="I1621" s="123">
        <f>I1620-I1619</f>
        <v>867</v>
      </c>
    </row>
    <row r="1622" spans="1:9" ht="18.75">
      <c r="A1622" s="185"/>
      <c r="B1622" s="129" t="s">
        <v>175</v>
      </c>
      <c r="C1622" s="100"/>
      <c r="D1622" s="133">
        <v>51</v>
      </c>
      <c r="E1622" s="102"/>
      <c r="F1622" s="102"/>
      <c r="G1622" s="197"/>
      <c r="H1622" s="197"/>
      <c r="I1622" s="197"/>
    </row>
    <row r="1623" spans="1:9" ht="18.75">
      <c r="A1623" s="185"/>
      <c r="B1623" s="129" t="s">
        <v>176</v>
      </c>
      <c r="C1623" s="100"/>
      <c r="D1623" s="133">
        <v>51</v>
      </c>
      <c r="E1623" s="102"/>
      <c r="F1623" s="102"/>
      <c r="G1623" s="197"/>
      <c r="H1623" s="197"/>
      <c r="I1623" s="119" t="s">
        <v>230</v>
      </c>
    </row>
    <row r="1624" spans="1:9" ht="18.75">
      <c r="A1624" s="185"/>
      <c r="B1624" s="130" t="s">
        <v>152</v>
      </c>
      <c r="C1624" s="100"/>
      <c r="D1624" s="133">
        <v>51</v>
      </c>
      <c r="E1624" s="102"/>
      <c r="F1624" s="102"/>
      <c r="G1624" s="197"/>
      <c r="H1624" s="197"/>
      <c r="I1624" s="197"/>
    </row>
    <row r="1625" spans="1:9" ht="18.75">
      <c r="A1625" s="185"/>
      <c r="B1625" s="130" t="s">
        <v>151</v>
      </c>
      <c r="C1625" s="100"/>
      <c r="D1625" s="134">
        <v>51</v>
      </c>
      <c r="E1625" s="102"/>
      <c r="F1625" s="102"/>
      <c r="G1625" s="197"/>
      <c r="H1625" s="197"/>
      <c r="I1625" s="197"/>
    </row>
    <row r="1626" spans="1:9" ht="18.75">
      <c r="A1626" s="185"/>
      <c r="B1626" s="129" t="s">
        <v>177</v>
      </c>
      <c r="C1626" s="100"/>
      <c r="D1626" s="135">
        <v>34</v>
      </c>
      <c r="E1626" s="102"/>
      <c r="F1626" s="102"/>
      <c r="G1626" s="197"/>
      <c r="H1626" s="197"/>
      <c r="I1626" s="197"/>
    </row>
    <row r="1627" spans="1:9">
      <c r="A1627" s="185"/>
      <c r="B1627" s="114"/>
      <c r="C1627" s="197"/>
      <c r="D1627" s="197"/>
      <c r="E1627" s="197"/>
      <c r="F1627" s="197"/>
      <c r="G1627" s="197"/>
      <c r="H1627" s="197"/>
      <c r="I1627" s="197"/>
    </row>
    <row r="1628" spans="1:9">
      <c r="A1628" s="185"/>
      <c r="B1628" s="114"/>
      <c r="C1628" s="197"/>
      <c r="D1628" s="197"/>
      <c r="E1628" s="197"/>
      <c r="F1628" s="197"/>
      <c r="G1628" s="197"/>
      <c r="H1628" s="197"/>
      <c r="I1628" s="197"/>
    </row>
    <row r="1629" spans="1:9">
      <c r="B1629" s="114"/>
      <c r="C1629" s="197"/>
      <c r="D1629" s="197"/>
      <c r="E1629" s="197"/>
      <c r="F1629" s="197"/>
      <c r="G1629" s="197"/>
      <c r="H1629" s="197"/>
      <c r="I1629" s="197"/>
    </row>
    <row r="1630" spans="1:9">
      <c r="B1630" s="114"/>
      <c r="C1630" s="197"/>
      <c r="D1630" s="197"/>
      <c r="E1630" s="197"/>
      <c r="F1630" s="197"/>
      <c r="G1630" s="197"/>
      <c r="H1630" s="197"/>
      <c r="I1630" s="197"/>
    </row>
    <row r="1631" spans="1:9">
      <c r="B1631" s="114"/>
      <c r="C1631" s="197"/>
      <c r="D1631" s="197"/>
      <c r="E1631" s="197"/>
      <c r="F1631" s="197"/>
      <c r="G1631" s="197"/>
      <c r="H1631" s="197"/>
      <c r="I1631" s="197"/>
    </row>
    <row r="1632" spans="1:9">
      <c r="B1632" s="114"/>
      <c r="C1632" s="197"/>
      <c r="D1632" s="197"/>
      <c r="E1632" s="197"/>
      <c r="F1632" s="197"/>
      <c r="G1632" s="197"/>
      <c r="H1632" s="197"/>
      <c r="I1632" s="197"/>
    </row>
    <row r="1633" spans="1:9">
      <c r="B1633" s="114"/>
      <c r="C1633" s="197"/>
      <c r="D1633" s="197"/>
      <c r="E1633" s="197"/>
      <c r="F1633" s="197"/>
      <c r="G1633" s="197"/>
      <c r="H1633" s="197"/>
      <c r="I1633" s="197"/>
    </row>
    <row r="1634" spans="1:9">
      <c r="B1634" s="114"/>
      <c r="C1634" s="197"/>
      <c r="D1634" s="197"/>
      <c r="E1634" s="197"/>
      <c r="F1634" s="197"/>
      <c r="G1634" s="197"/>
      <c r="H1634" s="197"/>
      <c r="I1634" s="197"/>
    </row>
    <row r="1635" spans="1:9">
      <c r="B1635" s="114"/>
      <c r="C1635" s="197"/>
      <c r="D1635" s="197"/>
      <c r="E1635" s="197"/>
      <c r="F1635" s="197"/>
      <c r="G1635" s="197"/>
      <c r="H1635" s="197"/>
      <c r="I1635" s="197"/>
    </row>
    <row r="1636" spans="1:9">
      <c r="B1636" s="114"/>
      <c r="C1636" s="197"/>
      <c r="D1636" s="197"/>
      <c r="E1636" s="197"/>
      <c r="F1636" s="197"/>
      <c r="G1636" s="197"/>
      <c r="H1636" s="197"/>
      <c r="I1636" s="197"/>
    </row>
    <row r="1637" spans="1:9">
      <c r="B1637" s="114"/>
      <c r="C1637" s="197"/>
      <c r="D1637" s="197"/>
      <c r="E1637" s="197"/>
      <c r="F1637" s="197"/>
      <c r="G1637" s="197"/>
      <c r="H1637" s="197"/>
      <c r="I1637" s="197"/>
    </row>
    <row r="1638" spans="1:9">
      <c r="B1638" s="114"/>
      <c r="C1638" s="197"/>
      <c r="D1638" s="197"/>
      <c r="E1638" s="197"/>
      <c r="F1638" s="197"/>
      <c r="G1638" s="197"/>
      <c r="H1638" s="197"/>
      <c r="I1638" s="197"/>
    </row>
    <row r="1639" spans="1:9">
      <c r="B1639" s="114"/>
      <c r="C1639" s="197"/>
      <c r="D1639" s="197"/>
      <c r="E1639" s="197"/>
      <c r="F1639" s="197"/>
      <c r="G1639" s="197"/>
      <c r="H1639" s="197"/>
      <c r="I1639" s="197"/>
    </row>
    <row r="1640" spans="1:9">
      <c r="B1640" s="114"/>
      <c r="C1640" s="197"/>
      <c r="D1640" s="197"/>
      <c r="E1640" s="197"/>
      <c r="F1640" s="197"/>
      <c r="G1640" s="197"/>
      <c r="H1640" s="197"/>
      <c r="I1640" s="197"/>
    </row>
    <row r="1641" spans="1:9">
      <c r="B1641" s="114"/>
      <c r="C1641" s="197"/>
      <c r="D1641" s="197"/>
      <c r="E1641" s="197"/>
      <c r="F1641" s="197"/>
      <c r="G1641" s="197"/>
      <c r="H1641" s="197"/>
      <c r="I1641" s="197"/>
    </row>
    <row r="1642" spans="1:9">
      <c r="B1642" s="114"/>
      <c r="C1642" s="197"/>
      <c r="D1642" s="197"/>
      <c r="E1642" s="197"/>
      <c r="F1642" s="197"/>
      <c r="G1642" s="197"/>
      <c r="H1642" s="197"/>
      <c r="I1642" s="197"/>
    </row>
    <row r="1643" spans="1:9">
      <c r="A1643" s="185">
        <f>1+A1603</f>
        <v>42</v>
      </c>
      <c r="B1643" s="109" t="s">
        <v>296</v>
      </c>
      <c r="C1643" s="95" t="s">
        <v>197</v>
      </c>
      <c r="D1643" s="95" t="s">
        <v>198</v>
      </c>
      <c r="E1643" s="117"/>
      <c r="F1643" s="117" t="s">
        <v>294</v>
      </c>
      <c r="G1643" s="197"/>
      <c r="H1643" s="197"/>
      <c r="I1643" s="197"/>
    </row>
    <row r="1644" spans="1:9" ht="67.5">
      <c r="A1644" s="185"/>
      <c r="B1644" s="110" t="s">
        <v>199</v>
      </c>
      <c r="C1644" s="16" t="s">
        <v>59</v>
      </c>
      <c r="D1644" s="16" t="s">
        <v>60</v>
      </c>
      <c r="E1644" s="116" t="s">
        <v>228</v>
      </c>
      <c r="F1644" s="116" t="s">
        <v>225</v>
      </c>
      <c r="G1644" s="104"/>
      <c r="H1644" s="104"/>
      <c r="I1644" s="104"/>
    </row>
    <row r="1645" spans="1:9" ht="18.75">
      <c r="A1645" s="185"/>
      <c r="B1645" s="129" t="s">
        <v>25</v>
      </c>
      <c r="C1645" s="100"/>
      <c r="D1645" s="131">
        <v>34</v>
      </c>
      <c r="E1645" s="102"/>
      <c r="F1645" s="102"/>
      <c r="G1645" s="197"/>
      <c r="H1645" s="198" t="s">
        <v>226</v>
      </c>
      <c r="I1645" s="198"/>
    </row>
    <row r="1646" spans="1:9" ht="18.75">
      <c r="A1646" s="185"/>
      <c r="B1646" s="129" t="s">
        <v>24</v>
      </c>
      <c r="C1646" s="100"/>
      <c r="D1646" s="132">
        <v>51</v>
      </c>
      <c r="E1646" s="102">
        <v>1</v>
      </c>
      <c r="F1646" s="102">
        <v>1</v>
      </c>
      <c r="G1646" s="197"/>
      <c r="H1646" s="112" t="s">
        <v>201</v>
      </c>
      <c r="I1646" s="199">
        <f>SUM(F1645:F1666)</f>
        <v>4</v>
      </c>
    </row>
    <row r="1647" spans="1:9" ht="18.75">
      <c r="A1647" s="185"/>
      <c r="B1647" s="129" t="s">
        <v>11</v>
      </c>
      <c r="C1647" s="100"/>
      <c r="D1647" s="131">
        <v>34</v>
      </c>
      <c r="E1647" s="102"/>
      <c r="F1647" s="102"/>
      <c r="G1647" s="197"/>
      <c r="H1647" s="113" t="s">
        <v>202</v>
      </c>
      <c r="I1647" s="197">
        <f>SUMPRODUCT(D1645:D1666,F1645:F1666)</f>
        <v>170</v>
      </c>
    </row>
    <row r="1648" spans="1:9" ht="18.75">
      <c r="A1648" s="185"/>
      <c r="B1648" s="129" t="s">
        <v>160</v>
      </c>
      <c r="C1648" s="100"/>
      <c r="D1648" s="132">
        <v>102</v>
      </c>
      <c r="E1648" s="102"/>
      <c r="F1648" s="102"/>
      <c r="G1648" s="197"/>
      <c r="H1648" s="113" t="s">
        <v>203</v>
      </c>
      <c r="I1648" s="197">
        <f>SUM(D1645:D1666)</f>
        <v>935</v>
      </c>
    </row>
    <row r="1649" spans="1:9" ht="18.75">
      <c r="A1649" s="185"/>
      <c r="B1649" s="129" t="s">
        <v>14</v>
      </c>
      <c r="C1649" s="100"/>
      <c r="D1649" s="131">
        <v>34</v>
      </c>
      <c r="E1649" s="102"/>
      <c r="F1649" s="102"/>
      <c r="G1649" s="197"/>
      <c r="H1649" s="113" t="s">
        <v>204</v>
      </c>
      <c r="I1649" s="197">
        <f>I1648-I1647</f>
        <v>765</v>
      </c>
    </row>
    <row r="1650" spans="1:9" ht="18.75">
      <c r="A1650" s="185"/>
      <c r="B1650" s="129" t="s">
        <v>9</v>
      </c>
      <c r="C1650" s="100"/>
      <c r="D1650" s="132">
        <v>34</v>
      </c>
      <c r="E1650" s="102">
        <v>1</v>
      </c>
      <c r="F1650" s="102">
        <v>1</v>
      </c>
      <c r="G1650" s="197"/>
      <c r="H1650" s="197"/>
      <c r="I1650" s="197"/>
    </row>
    <row r="1651" spans="1:9" ht="18.75">
      <c r="A1651" s="185"/>
      <c r="B1651" s="129" t="s">
        <v>13</v>
      </c>
      <c r="C1651" s="100"/>
      <c r="D1651" s="131">
        <v>34</v>
      </c>
      <c r="E1651" s="102"/>
      <c r="F1651" s="102"/>
      <c r="G1651" s="197"/>
      <c r="H1651" s="197"/>
      <c r="I1651" s="119" t="s">
        <v>244</v>
      </c>
    </row>
    <row r="1652" spans="1:9" ht="18.75">
      <c r="A1652" s="185"/>
      <c r="B1652" s="129" t="s">
        <v>158</v>
      </c>
      <c r="C1652" s="100"/>
      <c r="D1652" s="132">
        <v>34</v>
      </c>
      <c r="E1652" s="102"/>
      <c r="F1652" s="102"/>
      <c r="G1652" s="197"/>
      <c r="H1652" s="197"/>
      <c r="I1652" s="197"/>
    </row>
    <row r="1653" spans="1:9" ht="18.75">
      <c r="A1653" s="185"/>
      <c r="B1653" s="129" t="s">
        <v>153</v>
      </c>
      <c r="C1653" s="100"/>
      <c r="D1653" s="131">
        <v>34</v>
      </c>
      <c r="E1653" s="102"/>
      <c r="F1653" s="102"/>
      <c r="G1653" s="197"/>
      <c r="H1653" s="197"/>
      <c r="I1653" s="197"/>
    </row>
    <row r="1654" spans="1:9" ht="18.75">
      <c r="A1654" s="185"/>
      <c r="B1654" s="129" t="s">
        <v>12</v>
      </c>
      <c r="C1654" s="100"/>
      <c r="D1654" s="131">
        <v>34</v>
      </c>
      <c r="E1654" s="102"/>
      <c r="F1654" s="102"/>
      <c r="G1654" s="197"/>
      <c r="H1654" s="197"/>
      <c r="I1654" s="197"/>
    </row>
    <row r="1655" spans="1:9" ht="18.75">
      <c r="A1655" s="185"/>
      <c r="B1655" s="129" t="s">
        <v>150</v>
      </c>
      <c r="C1655" s="100"/>
      <c r="D1655" s="131">
        <v>34</v>
      </c>
      <c r="E1655" s="102"/>
      <c r="F1655" s="102"/>
      <c r="G1655" s="197"/>
      <c r="H1655" s="197"/>
      <c r="I1655" s="197"/>
    </row>
    <row r="1656" spans="1:9" ht="18.75">
      <c r="A1656" s="185"/>
      <c r="B1656" s="129" t="s">
        <v>17</v>
      </c>
      <c r="C1656" s="100"/>
      <c r="D1656" s="132">
        <v>51</v>
      </c>
      <c r="E1656" s="102">
        <v>1</v>
      </c>
      <c r="F1656" s="102">
        <v>1</v>
      </c>
      <c r="G1656" s="197"/>
      <c r="H1656" s="197"/>
      <c r="I1656" s="197"/>
    </row>
    <row r="1657" spans="1:9" ht="18.75">
      <c r="A1657" s="185"/>
      <c r="B1657" s="129" t="s">
        <v>168</v>
      </c>
      <c r="C1657" s="100"/>
      <c r="D1657" s="131">
        <v>34</v>
      </c>
      <c r="E1657" s="102"/>
      <c r="F1657" s="102"/>
      <c r="G1657" s="197"/>
      <c r="H1657" s="198" t="s">
        <v>227</v>
      </c>
      <c r="I1657" s="198"/>
    </row>
    <row r="1658" spans="1:9" ht="18.75">
      <c r="A1658" s="185"/>
      <c r="B1658" s="129" t="s">
        <v>16</v>
      </c>
      <c r="C1658" s="100"/>
      <c r="D1658" s="131">
        <v>34</v>
      </c>
      <c r="E1658" s="102"/>
      <c r="F1658" s="102"/>
      <c r="G1658" s="197"/>
      <c r="H1658" s="112" t="s">
        <v>201</v>
      </c>
      <c r="I1658" s="199">
        <f>SUM(E1645:E1666)</f>
        <v>4</v>
      </c>
    </row>
    <row r="1659" spans="1:9" ht="18.75">
      <c r="A1659" s="185"/>
      <c r="B1659" s="129" t="s">
        <v>18</v>
      </c>
      <c r="C1659" s="100"/>
      <c r="D1659" s="131">
        <v>51</v>
      </c>
      <c r="E1659" s="102"/>
      <c r="F1659" s="102"/>
      <c r="G1659" s="197"/>
      <c r="H1659" s="113" t="s">
        <v>202</v>
      </c>
      <c r="I1659" s="197">
        <f>SUMPRODUCT(D1645:D1666,E1645:E1666)</f>
        <v>170</v>
      </c>
    </row>
    <row r="1660" spans="1:9" ht="18.75">
      <c r="A1660" s="185"/>
      <c r="B1660" s="129" t="s">
        <v>173</v>
      </c>
      <c r="C1660" s="100"/>
      <c r="D1660" s="132">
        <v>34</v>
      </c>
      <c r="E1660" s="102">
        <v>1</v>
      </c>
      <c r="F1660" s="102">
        <v>1</v>
      </c>
      <c r="G1660" s="197"/>
      <c r="H1660" s="113" t="s">
        <v>203</v>
      </c>
      <c r="I1660" s="123">
        <f>SUM(D1645:D1666)</f>
        <v>935</v>
      </c>
    </row>
    <row r="1661" spans="1:9" ht="18.75">
      <c r="A1661" s="185"/>
      <c r="B1661" s="129" t="s">
        <v>174</v>
      </c>
      <c r="C1661" s="100"/>
      <c r="D1661" s="133">
        <v>34</v>
      </c>
      <c r="E1661" s="102"/>
      <c r="F1661" s="102"/>
      <c r="G1661" s="197"/>
      <c r="H1661" s="113" t="s">
        <v>204</v>
      </c>
      <c r="I1661" s="123">
        <f>I1660-I1659</f>
        <v>765</v>
      </c>
    </row>
    <row r="1662" spans="1:9" ht="18.75">
      <c r="A1662" s="185"/>
      <c r="B1662" s="129" t="s">
        <v>175</v>
      </c>
      <c r="C1662" s="100"/>
      <c r="D1662" s="133">
        <v>51</v>
      </c>
      <c r="E1662" s="102"/>
      <c r="F1662" s="102"/>
      <c r="G1662" s="197"/>
      <c r="H1662" s="197"/>
      <c r="I1662" s="197"/>
    </row>
    <row r="1663" spans="1:9" ht="18.75">
      <c r="A1663" s="185"/>
      <c r="B1663" s="129" t="s">
        <v>176</v>
      </c>
      <c r="C1663" s="100"/>
      <c r="D1663" s="133">
        <v>51</v>
      </c>
      <c r="E1663" s="102"/>
      <c r="F1663" s="102"/>
      <c r="G1663" s="197"/>
      <c r="H1663" s="197"/>
      <c r="I1663" s="119" t="s">
        <v>230</v>
      </c>
    </row>
    <row r="1664" spans="1:9" ht="18.75">
      <c r="A1664" s="185"/>
      <c r="B1664" s="130" t="s">
        <v>152</v>
      </c>
      <c r="C1664" s="100"/>
      <c r="D1664" s="133">
        <v>51</v>
      </c>
      <c r="E1664" s="102"/>
      <c r="F1664" s="102"/>
      <c r="G1664" s="197"/>
      <c r="H1664" s="197"/>
      <c r="I1664" s="197"/>
    </row>
    <row r="1665" spans="1:9" ht="18.75">
      <c r="A1665" s="185"/>
      <c r="B1665" s="130" t="s">
        <v>151</v>
      </c>
      <c r="C1665" s="100"/>
      <c r="D1665" s="134">
        <v>51</v>
      </c>
      <c r="E1665" s="102"/>
      <c r="F1665" s="102"/>
      <c r="G1665" s="197"/>
      <c r="H1665" s="197"/>
      <c r="I1665" s="197"/>
    </row>
    <row r="1666" spans="1:9" ht="18.75">
      <c r="A1666" s="185"/>
      <c r="B1666" s="129" t="s">
        <v>177</v>
      </c>
      <c r="C1666" s="100"/>
      <c r="D1666" s="135">
        <v>34</v>
      </c>
      <c r="E1666" s="102"/>
      <c r="F1666" s="102"/>
      <c r="G1666" s="197"/>
      <c r="H1666" s="197"/>
      <c r="I1666" s="197"/>
    </row>
    <row r="1667" spans="1:9">
      <c r="A1667" s="185"/>
      <c r="B1667" s="114"/>
      <c r="C1667" s="197"/>
      <c r="D1667" s="197"/>
      <c r="E1667" s="197"/>
      <c r="F1667" s="197"/>
      <c r="G1667" s="197"/>
      <c r="H1667" s="197"/>
      <c r="I1667" s="197"/>
    </row>
    <row r="1668" spans="1:9">
      <c r="A1668" s="185"/>
      <c r="B1668" s="114"/>
      <c r="C1668" s="197"/>
      <c r="D1668" s="197"/>
      <c r="E1668" s="197"/>
      <c r="F1668" s="197"/>
      <c r="G1668" s="197"/>
      <c r="H1668" s="197"/>
      <c r="I1668" s="197"/>
    </row>
    <row r="1669" spans="1:9">
      <c r="B1669" s="114"/>
      <c r="C1669" s="197"/>
      <c r="D1669" s="197"/>
      <c r="E1669" s="197"/>
      <c r="F1669" s="197"/>
      <c r="G1669" s="197"/>
      <c r="H1669" s="197"/>
      <c r="I1669" s="197"/>
    </row>
    <row r="1670" spans="1:9">
      <c r="B1670" s="114"/>
      <c r="C1670" s="197"/>
      <c r="D1670" s="197"/>
      <c r="E1670" s="197"/>
      <c r="F1670" s="197"/>
      <c r="G1670" s="197"/>
      <c r="H1670" s="197"/>
      <c r="I1670" s="197"/>
    </row>
    <row r="1671" spans="1:9">
      <c r="B1671" s="114"/>
      <c r="C1671" s="197"/>
      <c r="D1671" s="197"/>
      <c r="E1671" s="197"/>
      <c r="F1671" s="197"/>
      <c r="G1671" s="197"/>
      <c r="H1671" s="197"/>
      <c r="I1671" s="197"/>
    </row>
    <row r="1672" spans="1:9">
      <c r="B1672" s="114"/>
      <c r="C1672" s="197"/>
      <c r="D1672" s="197"/>
      <c r="E1672" s="197"/>
      <c r="F1672" s="197"/>
      <c r="G1672" s="197"/>
      <c r="H1672" s="197"/>
      <c r="I1672" s="197"/>
    </row>
    <row r="1673" spans="1:9">
      <c r="B1673" s="114"/>
      <c r="C1673" s="197"/>
      <c r="D1673" s="197"/>
      <c r="E1673" s="197"/>
      <c r="F1673" s="197"/>
      <c r="G1673" s="197"/>
      <c r="H1673" s="197"/>
      <c r="I1673" s="197"/>
    </row>
    <row r="1674" spans="1:9">
      <c r="B1674" s="114"/>
      <c r="C1674" s="197"/>
      <c r="D1674" s="197"/>
      <c r="E1674" s="197"/>
      <c r="F1674" s="197"/>
      <c r="G1674" s="197"/>
      <c r="H1674" s="197"/>
      <c r="I1674" s="197"/>
    </row>
    <row r="1675" spans="1:9">
      <c r="B1675" s="114"/>
      <c r="C1675" s="197"/>
      <c r="D1675" s="197"/>
      <c r="E1675" s="197"/>
      <c r="F1675" s="197"/>
      <c r="G1675" s="197"/>
      <c r="H1675" s="197"/>
      <c r="I1675" s="197"/>
    </row>
    <row r="1676" spans="1:9">
      <c r="B1676" s="114"/>
      <c r="C1676" s="197"/>
      <c r="D1676" s="197"/>
      <c r="E1676" s="197"/>
      <c r="F1676" s="197"/>
      <c r="G1676" s="197"/>
      <c r="H1676" s="197"/>
      <c r="I1676" s="197"/>
    </row>
    <row r="1677" spans="1:9">
      <c r="B1677" s="114"/>
      <c r="C1677" s="197"/>
      <c r="D1677" s="197"/>
      <c r="E1677" s="197"/>
      <c r="F1677" s="197"/>
      <c r="G1677" s="197"/>
      <c r="H1677" s="197"/>
      <c r="I1677" s="197"/>
    </row>
    <row r="1678" spans="1:9">
      <c r="B1678" s="114"/>
      <c r="C1678" s="197"/>
      <c r="D1678" s="197"/>
      <c r="E1678" s="197"/>
      <c r="F1678" s="197"/>
      <c r="G1678" s="197"/>
      <c r="H1678" s="197"/>
      <c r="I1678" s="197"/>
    </row>
    <row r="1679" spans="1:9">
      <c r="B1679" s="114"/>
      <c r="C1679" s="197"/>
      <c r="D1679" s="197"/>
      <c r="E1679" s="197"/>
      <c r="F1679" s="197"/>
      <c r="G1679" s="197"/>
      <c r="H1679" s="197"/>
      <c r="I1679" s="197"/>
    </row>
    <row r="1680" spans="1:9">
      <c r="B1680" s="114"/>
      <c r="C1680" s="197"/>
      <c r="D1680" s="197"/>
      <c r="E1680" s="197"/>
      <c r="F1680" s="197"/>
      <c r="G1680" s="197"/>
      <c r="H1680" s="197"/>
      <c r="I1680" s="197"/>
    </row>
    <row r="1681" spans="1:9" s="188" customFormat="1">
      <c r="B1681" s="114"/>
      <c r="C1681" s="197"/>
      <c r="D1681" s="197"/>
      <c r="E1681" s="197"/>
      <c r="F1681" s="197"/>
      <c r="G1681" s="197"/>
      <c r="H1681" s="197"/>
      <c r="I1681" s="197"/>
    </row>
    <row r="1682" spans="1:9">
      <c r="B1682" s="114"/>
      <c r="C1682" s="197"/>
      <c r="D1682" s="197"/>
      <c r="E1682" s="197"/>
      <c r="F1682" s="197"/>
      <c r="G1682" s="197"/>
      <c r="H1682" s="197"/>
      <c r="I1682" s="197"/>
    </row>
    <row r="1683" spans="1:9">
      <c r="A1683" s="107">
        <v>43</v>
      </c>
      <c r="B1683" s="109" t="s">
        <v>297</v>
      </c>
      <c r="C1683" s="95" t="s">
        <v>197</v>
      </c>
      <c r="D1683" s="95" t="s">
        <v>198</v>
      </c>
      <c r="E1683" s="117"/>
      <c r="F1683" s="117" t="s">
        <v>294</v>
      </c>
      <c r="G1683" s="197"/>
      <c r="H1683" s="197"/>
      <c r="I1683" s="197"/>
    </row>
    <row r="1684" spans="1:9" ht="67.5">
      <c r="B1684" s="110" t="s">
        <v>199</v>
      </c>
      <c r="C1684" s="16" t="s">
        <v>59</v>
      </c>
      <c r="D1684" s="16" t="s">
        <v>60</v>
      </c>
      <c r="E1684" s="116" t="s">
        <v>228</v>
      </c>
      <c r="F1684" s="116" t="s">
        <v>225</v>
      </c>
      <c r="G1684" s="104"/>
      <c r="H1684" s="104"/>
      <c r="I1684" s="104"/>
    </row>
    <row r="1685" spans="1:9" ht="18.75">
      <c r="B1685" s="129" t="s">
        <v>25</v>
      </c>
      <c r="C1685" s="100"/>
      <c r="D1685" s="131">
        <v>34</v>
      </c>
      <c r="E1685" s="102"/>
      <c r="F1685" s="102"/>
      <c r="G1685" s="197"/>
      <c r="H1685" s="198" t="s">
        <v>226</v>
      </c>
      <c r="I1685" s="198"/>
    </row>
    <row r="1686" spans="1:9" ht="18.75">
      <c r="B1686" s="129" t="s">
        <v>24</v>
      </c>
      <c r="C1686" s="100"/>
      <c r="D1686" s="132">
        <v>51</v>
      </c>
      <c r="E1686" s="102">
        <v>1</v>
      </c>
      <c r="F1686" s="102">
        <v>1</v>
      </c>
      <c r="G1686" s="197"/>
      <c r="H1686" s="112" t="s">
        <v>201</v>
      </c>
      <c r="I1686" s="199">
        <f>SUM(F1685:F1706)</f>
        <v>4</v>
      </c>
    </row>
    <row r="1687" spans="1:9" ht="18.75">
      <c r="B1687" s="129" t="s">
        <v>11</v>
      </c>
      <c r="C1687" s="100"/>
      <c r="D1687" s="131">
        <v>34</v>
      </c>
      <c r="E1687" s="102"/>
      <c r="F1687" s="102"/>
      <c r="G1687" s="197"/>
      <c r="H1687" s="113" t="s">
        <v>202</v>
      </c>
      <c r="I1687" s="197">
        <f>SUMPRODUCT(D1685:D1706,F1685:F1706)</f>
        <v>170</v>
      </c>
    </row>
    <row r="1688" spans="1:9" ht="18.75">
      <c r="B1688" s="129" t="s">
        <v>160</v>
      </c>
      <c r="C1688" s="100"/>
      <c r="D1688" s="132">
        <v>102</v>
      </c>
      <c r="E1688" s="102"/>
      <c r="F1688" s="102"/>
      <c r="G1688" s="197"/>
      <c r="H1688" s="113" t="s">
        <v>203</v>
      </c>
      <c r="I1688" s="197">
        <f>SUM(D1685:D1706)</f>
        <v>935</v>
      </c>
    </row>
    <row r="1689" spans="1:9" ht="18.75">
      <c r="B1689" s="129" t="s">
        <v>14</v>
      </c>
      <c r="C1689" s="100"/>
      <c r="D1689" s="131">
        <v>34</v>
      </c>
      <c r="E1689" s="102"/>
      <c r="F1689" s="102"/>
      <c r="G1689" s="197"/>
      <c r="H1689" s="113" t="s">
        <v>204</v>
      </c>
      <c r="I1689" s="197">
        <f>I1688-I1687</f>
        <v>765</v>
      </c>
    </row>
    <row r="1690" spans="1:9" ht="18.75">
      <c r="B1690" s="129" t="s">
        <v>9</v>
      </c>
      <c r="C1690" s="100"/>
      <c r="D1690" s="132">
        <v>34</v>
      </c>
      <c r="E1690" s="102">
        <v>1</v>
      </c>
      <c r="F1690" s="102">
        <v>1</v>
      </c>
      <c r="G1690" s="197"/>
      <c r="H1690" s="197"/>
      <c r="I1690" s="197"/>
    </row>
    <row r="1691" spans="1:9" ht="18.75">
      <c r="B1691" s="129" t="s">
        <v>13</v>
      </c>
      <c r="C1691" s="100"/>
      <c r="D1691" s="131">
        <v>34</v>
      </c>
      <c r="E1691" s="102"/>
      <c r="F1691" s="102"/>
      <c r="G1691" s="197"/>
      <c r="H1691" s="197"/>
      <c r="I1691" s="119" t="s">
        <v>244</v>
      </c>
    </row>
    <row r="1692" spans="1:9" ht="18.75">
      <c r="B1692" s="129" t="s">
        <v>158</v>
      </c>
      <c r="C1692" s="100"/>
      <c r="D1692" s="132">
        <v>34</v>
      </c>
      <c r="E1692" s="102"/>
      <c r="F1692" s="102"/>
      <c r="G1692" s="197"/>
      <c r="H1692" s="197"/>
      <c r="I1692" s="197"/>
    </row>
    <row r="1693" spans="1:9" ht="18.75">
      <c r="B1693" s="129" t="s">
        <v>153</v>
      </c>
      <c r="C1693" s="100"/>
      <c r="D1693" s="131">
        <v>34</v>
      </c>
      <c r="E1693" s="102"/>
      <c r="F1693" s="102"/>
      <c r="G1693" s="197"/>
      <c r="H1693" s="197"/>
      <c r="I1693" s="197"/>
    </row>
    <row r="1694" spans="1:9" ht="18.75">
      <c r="B1694" s="129" t="s">
        <v>12</v>
      </c>
      <c r="C1694" s="100"/>
      <c r="D1694" s="131">
        <v>34</v>
      </c>
      <c r="E1694" s="102"/>
      <c r="F1694" s="102"/>
      <c r="G1694" s="197"/>
      <c r="H1694" s="197"/>
      <c r="I1694" s="197"/>
    </row>
    <row r="1695" spans="1:9" ht="18.75">
      <c r="B1695" s="129" t="s">
        <v>150</v>
      </c>
      <c r="C1695" s="100"/>
      <c r="D1695" s="131">
        <v>34</v>
      </c>
      <c r="E1695" s="102"/>
      <c r="F1695" s="102"/>
      <c r="G1695" s="197"/>
      <c r="H1695" s="197"/>
      <c r="I1695" s="197"/>
    </row>
    <row r="1696" spans="1:9" ht="18.75">
      <c r="B1696" s="129" t="s">
        <v>17</v>
      </c>
      <c r="C1696" s="100"/>
      <c r="D1696" s="132">
        <v>51</v>
      </c>
      <c r="E1696" s="102">
        <v>1</v>
      </c>
      <c r="F1696" s="102">
        <v>1</v>
      </c>
      <c r="G1696" s="197"/>
      <c r="H1696" s="197"/>
      <c r="I1696" s="197"/>
    </row>
    <row r="1697" spans="2:9" ht="18.75">
      <c r="B1697" s="129" t="s">
        <v>168</v>
      </c>
      <c r="C1697" s="100"/>
      <c r="D1697" s="131">
        <v>34</v>
      </c>
      <c r="E1697" s="102"/>
      <c r="F1697" s="102"/>
      <c r="G1697" s="197"/>
      <c r="H1697" s="198" t="s">
        <v>227</v>
      </c>
      <c r="I1697" s="198"/>
    </row>
    <row r="1698" spans="2:9" ht="18.75">
      <c r="B1698" s="129" t="s">
        <v>16</v>
      </c>
      <c r="C1698" s="100"/>
      <c r="D1698" s="131">
        <v>34</v>
      </c>
      <c r="E1698" s="102"/>
      <c r="F1698" s="102"/>
      <c r="G1698" s="197"/>
      <c r="H1698" s="112" t="s">
        <v>201</v>
      </c>
      <c r="I1698" s="199">
        <f>SUM(E1685:E1706)</f>
        <v>4</v>
      </c>
    </row>
    <row r="1699" spans="2:9" ht="18.75">
      <c r="B1699" s="129" t="s">
        <v>18</v>
      </c>
      <c r="C1699" s="100"/>
      <c r="D1699" s="131">
        <v>51</v>
      </c>
      <c r="E1699" s="102"/>
      <c r="F1699" s="102"/>
      <c r="G1699" s="197"/>
      <c r="H1699" s="113" t="s">
        <v>202</v>
      </c>
      <c r="I1699" s="197">
        <f>SUMPRODUCT(D1685:D1706,E1685:E1706)</f>
        <v>170</v>
      </c>
    </row>
    <row r="1700" spans="2:9" ht="18.75">
      <c r="B1700" s="129" t="s">
        <v>173</v>
      </c>
      <c r="C1700" s="100"/>
      <c r="D1700" s="132">
        <v>34</v>
      </c>
      <c r="E1700" s="102">
        <v>1</v>
      </c>
      <c r="F1700" s="102">
        <v>1</v>
      </c>
      <c r="G1700" s="197"/>
      <c r="H1700" s="113" t="s">
        <v>203</v>
      </c>
      <c r="I1700" s="123">
        <f>SUM(D1685:D1706)</f>
        <v>935</v>
      </c>
    </row>
    <row r="1701" spans="2:9" ht="18.75">
      <c r="B1701" s="129" t="s">
        <v>174</v>
      </c>
      <c r="C1701" s="100"/>
      <c r="D1701" s="133">
        <v>34</v>
      </c>
      <c r="E1701" s="102"/>
      <c r="F1701" s="102"/>
      <c r="G1701" s="197"/>
      <c r="H1701" s="113" t="s">
        <v>204</v>
      </c>
      <c r="I1701" s="123">
        <f>I1700-I1699</f>
        <v>765</v>
      </c>
    </row>
    <row r="1702" spans="2:9" ht="18.75">
      <c r="B1702" s="129" t="s">
        <v>175</v>
      </c>
      <c r="C1702" s="100"/>
      <c r="D1702" s="133">
        <v>51</v>
      </c>
      <c r="E1702" s="102"/>
      <c r="F1702" s="102"/>
      <c r="G1702" s="197"/>
      <c r="H1702" s="197"/>
      <c r="I1702" s="197"/>
    </row>
    <row r="1703" spans="2:9" ht="18.75">
      <c r="B1703" s="129" t="s">
        <v>176</v>
      </c>
      <c r="C1703" s="100"/>
      <c r="D1703" s="133">
        <v>51</v>
      </c>
      <c r="E1703" s="102"/>
      <c r="F1703" s="102"/>
      <c r="G1703" s="197"/>
      <c r="H1703" s="197"/>
      <c r="I1703" s="119" t="s">
        <v>230</v>
      </c>
    </row>
    <row r="1704" spans="2:9" ht="18.75">
      <c r="B1704" s="130" t="s">
        <v>152</v>
      </c>
      <c r="C1704" s="100"/>
      <c r="D1704" s="133">
        <v>51</v>
      </c>
      <c r="E1704" s="102"/>
      <c r="F1704" s="102"/>
      <c r="G1704" s="197"/>
      <c r="H1704" s="197"/>
      <c r="I1704" s="197"/>
    </row>
    <row r="1705" spans="2:9" ht="18.75">
      <c r="B1705" s="130" t="s">
        <v>151</v>
      </c>
      <c r="C1705" s="100"/>
      <c r="D1705" s="134">
        <v>51</v>
      </c>
      <c r="E1705" s="102"/>
      <c r="F1705" s="102"/>
      <c r="G1705" s="197"/>
      <c r="H1705" s="197"/>
      <c r="I1705" s="197"/>
    </row>
    <row r="1706" spans="2:9" ht="18.75">
      <c r="B1706" s="129" t="s">
        <v>177</v>
      </c>
      <c r="C1706" s="100"/>
      <c r="D1706" s="135">
        <v>34</v>
      </c>
      <c r="E1706" s="102"/>
      <c r="F1706" s="102"/>
      <c r="G1706" s="197"/>
      <c r="H1706" s="197"/>
      <c r="I1706" s="197"/>
    </row>
    <row r="1707" spans="2:9">
      <c r="B1707" s="114"/>
      <c r="C1707" s="197"/>
      <c r="D1707" s="197"/>
      <c r="E1707" s="197"/>
      <c r="F1707" s="197"/>
      <c r="G1707" s="197"/>
      <c r="H1707" s="197"/>
      <c r="I1707" s="197"/>
    </row>
    <row r="1708" spans="2:9">
      <c r="B1708" s="114"/>
      <c r="C1708" s="197"/>
      <c r="D1708" s="197"/>
      <c r="E1708" s="197"/>
      <c r="F1708" s="197"/>
      <c r="G1708" s="197"/>
      <c r="H1708" s="197"/>
      <c r="I1708" s="197"/>
    </row>
    <row r="1709" spans="2:9">
      <c r="B1709" s="114"/>
      <c r="C1709" s="197"/>
      <c r="D1709" s="197"/>
      <c r="E1709" s="197"/>
      <c r="F1709" s="197"/>
      <c r="G1709" s="197"/>
      <c r="H1709" s="197"/>
      <c r="I1709" s="197"/>
    </row>
    <row r="1710" spans="2:9">
      <c r="B1710" s="114"/>
      <c r="C1710" s="197"/>
      <c r="D1710" s="197"/>
      <c r="E1710" s="197"/>
      <c r="F1710" s="197"/>
      <c r="G1710" s="197"/>
      <c r="H1710" s="197"/>
      <c r="I1710" s="197"/>
    </row>
    <row r="1711" spans="2:9">
      <c r="B1711" s="114"/>
      <c r="C1711" s="197"/>
      <c r="D1711" s="197"/>
      <c r="E1711" s="197"/>
      <c r="F1711" s="197"/>
      <c r="G1711" s="197"/>
      <c r="H1711" s="197"/>
      <c r="I1711" s="197"/>
    </row>
    <row r="1712" spans="2:9">
      <c r="B1712" s="114"/>
      <c r="C1712" s="197"/>
      <c r="D1712" s="197"/>
      <c r="E1712" s="197"/>
      <c r="F1712" s="197"/>
      <c r="G1712" s="197"/>
      <c r="H1712" s="197"/>
      <c r="I1712" s="197"/>
    </row>
    <row r="1713" spans="1:9">
      <c r="B1713" s="114"/>
      <c r="C1713" s="197"/>
      <c r="D1713" s="197"/>
      <c r="E1713" s="197"/>
      <c r="F1713" s="197"/>
      <c r="G1713" s="197"/>
      <c r="H1713" s="197"/>
      <c r="I1713" s="197"/>
    </row>
    <row r="1714" spans="1:9">
      <c r="B1714" s="114"/>
      <c r="C1714" s="197"/>
      <c r="D1714" s="197"/>
      <c r="E1714" s="197"/>
      <c r="F1714" s="197"/>
      <c r="G1714" s="197"/>
      <c r="H1714" s="197"/>
      <c r="I1714" s="197"/>
    </row>
    <row r="1715" spans="1:9">
      <c r="B1715" s="114"/>
      <c r="C1715" s="197"/>
      <c r="D1715" s="197"/>
      <c r="E1715" s="197"/>
      <c r="F1715" s="197"/>
      <c r="G1715" s="197"/>
      <c r="H1715" s="197"/>
      <c r="I1715" s="197"/>
    </row>
    <row r="1716" spans="1:9">
      <c r="B1716" s="114"/>
      <c r="C1716" s="197"/>
      <c r="D1716" s="197"/>
      <c r="E1716" s="197"/>
      <c r="F1716" s="197"/>
      <c r="G1716" s="197"/>
      <c r="H1716" s="197"/>
      <c r="I1716" s="197"/>
    </row>
    <row r="1717" spans="1:9">
      <c r="B1717" s="114"/>
      <c r="C1717" s="197"/>
      <c r="D1717" s="197"/>
      <c r="E1717" s="197"/>
      <c r="F1717" s="197"/>
      <c r="G1717" s="197"/>
      <c r="H1717" s="197"/>
      <c r="I1717" s="197"/>
    </row>
    <row r="1718" spans="1:9">
      <c r="B1718" s="114"/>
      <c r="C1718" s="197"/>
      <c r="D1718" s="197"/>
      <c r="E1718" s="197"/>
      <c r="F1718" s="197"/>
      <c r="G1718" s="197"/>
      <c r="H1718" s="197"/>
      <c r="I1718" s="197"/>
    </row>
    <row r="1719" spans="1:9">
      <c r="B1719" s="114"/>
      <c r="C1719" s="197"/>
      <c r="D1719" s="197"/>
      <c r="E1719" s="197"/>
      <c r="F1719" s="197"/>
      <c r="G1719" s="197"/>
      <c r="H1719" s="197"/>
      <c r="I1719" s="197"/>
    </row>
    <row r="1720" spans="1:9">
      <c r="B1720" s="114"/>
      <c r="C1720" s="197"/>
      <c r="D1720" s="197"/>
      <c r="E1720" s="197"/>
      <c r="F1720" s="197"/>
      <c r="G1720" s="197"/>
      <c r="H1720" s="197"/>
      <c r="I1720" s="197"/>
    </row>
    <row r="1721" spans="1:9">
      <c r="B1721" s="114"/>
      <c r="C1721" s="197"/>
      <c r="D1721" s="197"/>
      <c r="E1721" s="197"/>
      <c r="F1721" s="197"/>
      <c r="G1721" s="197"/>
      <c r="H1721" s="197"/>
      <c r="I1721" s="197"/>
    </row>
    <row r="1722" spans="1:9">
      <c r="B1722" s="114"/>
      <c r="C1722" s="197"/>
      <c r="D1722" s="197"/>
      <c r="E1722" s="197"/>
      <c r="F1722" s="197"/>
      <c r="G1722" s="197"/>
      <c r="H1722" s="197"/>
      <c r="I1722" s="197"/>
    </row>
    <row r="1723" spans="1:9">
      <c r="A1723" s="107">
        <v>44</v>
      </c>
      <c r="B1723" s="109"/>
      <c r="C1723" s="95" t="s">
        <v>197</v>
      </c>
      <c r="D1723" s="95" t="s">
        <v>198</v>
      </c>
      <c r="E1723" s="117"/>
      <c r="F1723" s="117"/>
      <c r="G1723" s="197"/>
      <c r="H1723" s="197"/>
      <c r="I1723" s="197"/>
    </row>
    <row r="1724" spans="1:9" ht="67.5">
      <c r="B1724" s="110" t="s">
        <v>199</v>
      </c>
      <c r="C1724" s="16" t="s">
        <v>59</v>
      </c>
      <c r="D1724" s="16" t="s">
        <v>60</v>
      </c>
      <c r="E1724" s="116" t="s">
        <v>228</v>
      </c>
      <c r="F1724" s="116" t="s">
        <v>225</v>
      </c>
      <c r="G1724" s="104"/>
      <c r="H1724" s="104"/>
      <c r="I1724" s="104"/>
    </row>
    <row r="1725" spans="1:9" ht="18.75">
      <c r="B1725" s="129" t="s">
        <v>25</v>
      </c>
      <c r="C1725" s="100"/>
      <c r="D1725" s="131">
        <v>34</v>
      </c>
      <c r="E1725" s="102"/>
      <c r="F1725" s="102"/>
      <c r="G1725" s="197"/>
      <c r="H1725" s="198" t="s">
        <v>226</v>
      </c>
      <c r="I1725" s="198"/>
    </row>
    <row r="1726" spans="1:9" ht="18.75">
      <c r="B1726" s="129" t="s">
        <v>24</v>
      </c>
      <c r="C1726" s="100"/>
      <c r="D1726" s="132">
        <v>51</v>
      </c>
      <c r="E1726" s="102"/>
      <c r="F1726" s="102"/>
      <c r="G1726" s="197"/>
      <c r="H1726" s="112" t="s">
        <v>201</v>
      </c>
      <c r="I1726" s="199">
        <f>SUM(F1725:F1746)</f>
        <v>0</v>
      </c>
    </row>
    <row r="1727" spans="1:9" ht="18.75">
      <c r="B1727" s="129" t="s">
        <v>11</v>
      </c>
      <c r="C1727" s="100"/>
      <c r="D1727" s="131">
        <v>34</v>
      </c>
      <c r="E1727" s="102"/>
      <c r="F1727" s="102"/>
      <c r="G1727" s="197"/>
      <c r="H1727" s="113" t="s">
        <v>202</v>
      </c>
      <c r="I1727" s="197">
        <f>SUMPRODUCT(D1725:D1746,F1725:F1746)</f>
        <v>0</v>
      </c>
    </row>
    <row r="1728" spans="1:9" ht="18.75">
      <c r="B1728" s="129" t="s">
        <v>160</v>
      </c>
      <c r="C1728" s="100"/>
      <c r="D1728" s="132">
        <v>102</v>
      </c>
      <c r="E1728" s="102"/>
      <c r="F1728" s="102"/>
      <c r="G1728" s="197"/>
      <c r="H1728" s="113" t="s">
        <v>203</v>
      </c>
      <c r="I1728" s="197">
        <f>SUM(D1725:D1746)</f>
        <v>935</v>
      </c>
    </row>
    <row r="1729" spans="2:9" ht="18.75">
      <c r="B1729" s="129" t="s">
        <v>14</v>
      </c>
      <c r="C1729" s="100"/>
      <c r="D1729" s="131">
        <v>34</v>
      </c>
      <c r="E1729" s="102"/>
      <c r="F1729" s="102"/>
      <c r="G1729" s="197"/>
      <c r="H1729" s="113" t="s">
        <v>204</v>
      </c>
      <c r="I1729" s="197">
        <f>I1728-I1727</f>
        <v>935</v>
      </c>
    </row>
    <row r="1730" spans="2:9" ht="18.75">
      <c r="B1730" s="129" t="s">
        <v>9</v>
      </c>
      <c r="C1730" s="100"/>
      <c r="D1730" s="132">
        <v>34</v>
      </c>
      <c r="E1730" s="102"/>
      <c r="F1730" s="102"/>
      <c r="G1730" s="197"/>
      <c r="H1730" s="197"/>
      <c r="I1730" s="197"/>
    </row>
    <row r="1731" spans="2:9" ht="18.75">
      <c r="B1731" s="129" t="s">
        <v>13</v>
      </c>
      <c r="C1731" s="100"/>
      <c r="D1731" s="131">
        <v>34</v>
      </c>
      <c r="E1731" s="102"/>
      <c r="F1731" s="102"/>
      <c r="G1731" s="197"/>
      <c r="H1731" s="197"/>
      <c r="I1731" s="119" t="s">
        <v>244</v>
      </c>
    </row>
    <row r="1732" spans="2:9" ht="18.75">
      <c r="B1732" s="129" t="s">
        <v>158</v>
      </c>
      <c r="C1732" s="100"/>
      <c r="D1732" s="132">
        <v>34</v>
      </c>
      <c r="E1732" s="102"/>
      <c r="F1732" s="102"/>
      <c r="G1732" s="197"/>
      <c r="H1732" s="197"/>
      <c r="I1732" s="197"/>
    </row>
    <row r="1733" spans="2:9" ht="18.75">
      <c r="B1733" s="129" t="s">
        <v>153</v>
      </c>
      <c r="C1733" s="100"/>
      <c r="D1733" s="131">
        <v>34</v>
      </c>
      <c r="E1733" s="102"/>
      <c r="F1733" s="102"/>
      <c r="G1733" s="197"/>
      <c r="H1733" s="197"/>
      <c r="I1733" s="197"/>
    </row>
    <row r="1734" spans="2:9" ht="18.75">
      <c r="B1734" s="129" t="s">
        <v>12</v>
      </c>
      <c r="C1734" s="100"/>
      <c r="D1734" s="131">
        <v>34</v>
      </c>
      <c r="E1734" s="102"/>
      <c r="F1734" s="102"/>
      <c r="G1734" s="197"/>
      <c r="H1734" s="197"/>
      <c r="I1734" s="197"/>
    </row>
    <row r="1735" spans="2:9" ht="18.75">
      <c r="B1735" s="129" t="s">
        <v>150</v>
      </c>
      <c r="C1735" s="100"/>
      <c r="D1735" s="131">
        <v>34</v>
      </c>
      <c r="E1735" s="102"/>
      <c r="F1735" s="102"/>
      <c r="G1735" s="197"/>
      <c r="H1735" s="197"/>
      <c r="I1735" s="197"/>
    </row>
    <row r="1736" spans="2:9" ht="18.75">
      <c r="B1736" s="129" t="s">
        <v>17</v>
      </c>
      <c r="C1736" s="100"/>
      <c r="D1736" s="132">
        <v>51</v>
      </c>
      <c r="E1736" s="102"/>
      <c r="F1736" s="102"/>
      <c r="G1736" s="197"/>
      <c r="H1736" s="197"/>
      <c r="I1736" s="197"/>
    </row>
    <row r="1737" spans="2:9" ht="18.75">
      <c r="B1737" s="129" t="s">
        <v>168</v>
      </c>
      <c r="C1737" s="100"/>
      <c r="D1737" s="131">
        <v>34</v>
      </c>
      <c r="E1737" s="102"/>
      <c r="F1737" s="102"/>
      <c r="G1737" s="197"/>
      <c r="H1737" s="198" t="s">
        <v>227</v>
      </c>
      <c r="I1737" s="198"/>
    </row>
    <row r="1738" spans="2:9" ht="18.75">
      <c r="B1738" s="129" t="s">
        <v>16</v>
      </c>
      <c r="C1738" s="100"/>
      <c r="D1738" s="131">
        <v>34</v>
      </c>
      <c r="E1738" s="102"/>
      <c r="F1738" s="102"/>
      <c r="G1738" s="197"/>
      <c r="H1738" s="112" t="s">
        <v>201</v>
      </c>
      <c r="I1738" s="199">
        <f>SUM(E1725:E1746)</f>
        <v>0</v>
      </c>
    </row>
    <row r="1739" spans="2:9" ht="18.75">
      <c r="B1739" s="129" t="s">
        <v>18</v>
      </c>
      <c r="C1739" s="100"/>
      <c r="D1739" s="131">
        <v>51</v>
      </c>
      <c r="E1739" s="102"/>
      <c r="F1739" s="102"/>
      <c r="G1739" s="197"/>
      <c r="H1739" s="113" t="s">
        <v>202</v>
      </c>
      <c r="I1739" s="197">
        <f>SUMPRODUCT(D1725:D1746,E1725:E1746)</f>
        <v>0</v>
      </c>
    </row>
    <row r="1740" spans="2:9" ht="18.75">
      <c r="B1740" s="129" t="s">
        <v>173</v>
      </c>
      <c r="C1740" s="100"/>
      <c r="D1740" s="132">
        <v>34</v>
      </c>
      <c r="E1740" s="102"/>
      <c r="F1740" s="102"/>
      <c r="G1740" s="197"/>
      <c r="H1740" s="113" t="s">
        <v>203</v>
      </c>
      <c r="I1740" s="123">
        <f>SUM(D1725:D1746)</f>
        <v>935</v>
      </c>
    </row>
    <row r="1741" spans="2:9" ht="18.75">
      <c r="B1741" s="129" t="s">
        <v>174</v>
      </c>
      <c r="C1741" s="100"/>
      <c r="D1741" s="133">
        <v>34</v>
      </c>
      <c r="E1741" s="102"/>
      <c r="F1741" s="102"/>
      <c r="G1741" s="197"/>
      <c r="H1741" s="113" t="s">
        <v>204</v>
      </c>
      <c r="I1741" s="123">
        <f>I1740-I1739</f>
        <v>935</v>
      </c>
    </row>
    <row r="1742" spans="2:9" ht="18.75">
      <c r="B1742" s="129" t="s">
        <v>175</v>
      </c>
      <c r="C1742" s="100"/>
      <c r="D1742" s="133">
        <v>51</v>
      </c>
      <c r="E1742" s="102"/>
      <c r="F1742" s="102"/>
      <c r="G1742" s="197"/>
      <c r="H1742" s="197"/>
      <c r="I1742" s="197"/>
    </row>
    <row r="1743" spans="2:9" ht="18.75">
      <c r="B1743" s="129" t="s">
        <v>176</v>
      </c>
      <c r="C1743" s="100"/>
      <c r="D1743" s="133">
        <v>51</v>
      </c>
      <c r="E1743" s="102"/>
      <c r="F1743" s="102"/>
      <c r="G1743" s="197"/>
      <c r="H1743" s="197"/>
      <c r="I1743" s="119" t="s">
        <v>230</v>
      </c>
    </row>
    <row r="1744" spans="2:9" ht="18.75">
      <c r="B1744" s="130" t="s">
        <v>152</v>
      </c>
      <c r="C1744" s="100"/>
      <c r="D1744" s="133">
        <v>51</v>
      </c>
      <c r="E1744" s="102"/>
      <c r="F1744" s="102"/>
      <c r="G1744" s="197"/>
      <c r="H1744" s="197"/>
      <c r="I1744" s="197"/>
    </row>
    <row r="1745" spans="2:9" ht="18.75">
      <c r="B1745" s="130" t="s">
        <v>151</v>
      </c>
      <c r="C1745" s="100"/>
      <c r="D1745" s="134">
        <v>51</v>
      </c>
      <c r="E1745" s="102"/>
      <c r="F1745" s="102"/>
      <c r="G1745" s="197"/>
      <c r="H1745" s="197"/>
      <c r="I1745" s="197"/>
    </row>
    <row r="1746" spans="2:9" ht="18.75">
      <c r="B1746" s="129" t="s">
        <v>177</v>
      </c>
      <c r="C1746" s="100"/>
      <c r="D1746" s="135">
        <v>34</v>
      </c>
      <c r="E1746" s="102"/>
      <c r="F1746" s="102"/>
      <c r="G1746" s="197"/>
      <c r="H1746" s="197"/>
      <c r="I1746" s="197"/>
    </row>
    <row r="1747" spans="2:9">
      <c r="B1747" s="114"/>
      <c r="C1747" s="197"/>
      <c r="D1747" s="197"/>
      <c r="E1747" s="197"/>
      <c r="F1747" s="197"/>
      <c r="G1747" s="197"/>
      <c r="H1747" s="197"/>
      <c r="I1747" s="197"/>
    </row>
    <row r="1748" spans="2:9">
      <c r="B1748" s="114"/>
      <c r="C1748" s="197"/>
      <c r="D1748" s="197"/>
      <c r="E1748" s="197"/>
      <c r="F1748" s="197"/>
      <c r="G1748" s="197"/>
      <c r="H1748" s="197"/>
      <c r="I1748" s="197"/>
    </row>
    <row r="1749" spans="2:9">
      <c r="B1749" s="114"/>
      <c r="C1749" s="197"/>
      <c r="D1749" s="197"/>
      <c r="E1749" s="197"/>
      <c r="F1749" s="197"/>
      <c r="G1749" s="197"/>
      <c r="H1749" s="197"/>
      <c r="I1749" s="197"/>
    </row>
    <row r="1750" spans="2:9">
      <c r="B1750" s="114"/>
      <c r="C1750" s="197"/>
      <c r="D1750" s="197"/>
      <c r="E1750" s="197"/>
      <c r="F1750" s="197"/>
      <c r="G1750" s="197"/>
      <c r="H1750" s="197"/>
      <c r="I1750" s="197"/>
    </row>
    <row r="1751" spans="2:9">
      <c r="B1751" s="114"/>
      <c r="C1751" s="197"/>
      <c r="D1751" s="197"/>
      <c r="E1751" s="197"/>
      <c r="F1751" s="197"/>
      <c r="G1751" s="197"/>
      <c r="H1751" s="197"/>
      <c r="I1751" s="197"/>
    </row>
    <row r="1752" spans="2:9">
      <c r="B1752" s="114"/>
      <c r="C1752" s="197"/>
      <c r="D1752" s="197"/>
      <c r="E1752" s="197"/>
      <c r="F1752" s="197"/>
      <c r="G1752" s="197"/>
      <c r="H1752" s="197"/>
      <c r="I1752" s="197"/>
    </row>
    <row r="1753" spans="2:9">
      <c r="B1753" s="114"/>
      <c r="C1753" s="197"/>
      <c r="D1753" s="197"/>
      <c r="E1753" s="197"/>
      <c r="F1753" s="197"/>
      <c r="G1753" s="197"/>
      <c r="H1753" s="197"/>
      <c r="I1753" s="197"/>
    </row>
    <row r="1754" spans="2:9">
      <c r="B1754" s="114"/>
      <c r="C1754" s="197"/>
      <c r="D1754" s="197"/>
      <c r="E1754" s="197"/>
      <c r="F1754" s="197"/>
      <c r="G1754" s="197"/>
      <c r="H1754" s="197"/>
      <c r="I1754" s="197"/>
    </row>
    <row r="1755" spans="2:9">
      <c r="B1755" s="114"/>
      <c r="C1755" s="197"/>
      <c r="D1755" s="197"/>
      <c r="E1755" s="197"/>
      <c r="F1755" s="197"/>
      <c r="G1755" s="197"/>
      <c r="H1755" s="197"/>
      <c r="I1755" s="197"/>
    </row>
    <row r="1756" spans="2:9">
      <c r="B1756" s="114"/>
      <c r="C1756" s="197"/>
      <c r="D1756" s="197"/>
      <c r="E1756" s="197"/>
      <c r="F1756" s="197"/>
      <c r="G1756" s="197"/>
      <c r="H1756" s="197"/>
      <c r="I1756" s="197"/>
    </row>
    <row r="1757" spans="2:9">
      <c r="B1757" s="114"/>
      <c r="C1757" s="197"/>
      <c r="D1757" s="197"/>
      <c r="E1757" s="197"/>
      <c r="F1757" s="197"/>
      <c r="G1757" s="197"/>
      <c r="H1757" s="197"/>
      <c r="I1757" s="197"/>
    </row>
    <row r="1758" spans="2:9">
      <c r="B1758" s="114"/>
      <c r="C1758" s="197"/>
      <c r="D1758" s="197"/>
      <c r="E1758" s="197"/>
      <c r="F1758" s="197"/>
      <c r="G1758" s="197"/>
      <c r="H1758" s="197"/>
      <c r="I1758" s="197"/>
    </row>
    <row r="1759" spans="2:9">
      <c r="B1759" s="114"/>
      <c r="C1759" s="197"/>
      <c r="D1759" s="197"/>
      <c r="E1759" s="197"/>
      <c r="F1759" s="197"/>
      <c r="G1759" s="197"/>
      <c r="H1759" s="197"/>
      <c r="I1759" s="197"/>
    </row>
    <row r="1760" spans="2:9">
      <c r="B1760" s="114"/>
      <c r="C1760" s="197"/>
      <c r="D1760" s="197"/>
      <c r="E1760" s="197"/>
      <c r="F1760" s="197"/>
      <c r="G1760" s="197"/>
      <c r="H1760" s="197"/>
      <c r="I1760" s="197"/>
    </row>
    <row r="1761" spans="1:9">
      <c r="B1761" s="114"/>
      <c r="C1761" s="197"/>
      <c r="D1761" s="197"/>
      <c r="E1761" s="197"/>
      <c r="F1761" s="197"/>
      <c r="G1761" s="197"/>
      <c r="H1761" s="197"/>
      <c r="I1761" s="197"/>
    </row>
    <row r="1762" spans="1:9">
      <c r="B1762" s="114"/>
      <c r="C1762" s="197"/>
      <c r="D1762" s="197"/>
      <c r="E1762" s="197"/>
      <c r="F1762" s="197"/>
      <c r="G1762" s="197"/>
      <c r="H1762" s="197"/>
      <c r="I1762" s="197"/>
    </row>
    <row r="1763" spans="1:9">
      <c r="A1763" s="107">
        <v>45</v>
      </c>
      <c r="B1763" s="109"/>
      <c r="C1763" s="95" t="s">
        <v>197</v>
      </c>
      <c r="D1763" s="95" t="s">
        <v>198</v>
      </c>
      <c r="E1763" s="117"/>
      <c r="F1763" s="117"/>
      <c r="G1763" s="197"/>
      <c r="H1763" s="197"/>
      <c r="I1763" s="197"/>
    </row>
    <row r="1764" spans="1:9" ht="67.5">
      <c r="B1764" s="110" t="s">
        <v>199</v>
      </c>
      <c r="C1764" s="16" t="s">
        <v>59</v>
      </c>
      <c r="D1764" s="16" t="s">
        <v>60</v>
      </c>
      <c r="E1764" s="116" t="s">
        <v>228</v>
      </c>
      <c r="F1764" s="116" t="s">
        <v>225</v>
      </c>
      <c r="G1764" s="104"/>
      <c r="H1764" s="104"/>
      <c r="I1764" s="104"/>
    </row>
    <row r="1765" spans="1:9" ht="18.75">
      <c r="B1765" s="129" t="s">
        <v>25</v>
      </c>
      <c r="C1765" s="100"/>
      <c r="D1765" s="131">
        <v>34</v>
      </c>
      <c r="E1765" s="102"/>
      <c r="F1765" s="102"/>
      <c r="G1765" s="197"/>
      <c r="H1765" s="198" t="s">
        <v>226</v>
      </c>
      <c r="I1765" s="198"/>
    </row>
    <row r="1766" spans="1:9" ht="18.75">
      <c r="B1766" s="129" t="s">
        <v>24</v>
      </c>
      <c r="C1766" s="100"/>
      <c r="D1766" s="132">
        <v>51</v>
      </c>
      <c r="E1766" s="102"/>
      <c r="F1766" s="102"/>
      <c r="G1766" s="197"/>
      <c r="H1766" s="112" t="s">
        <v>201</v>
      </c>
      <c r="I1766" s="199">
        <f>SUM(F1765:F1786)</f>
        <v>0</v>
      </c>
    </row>
    <row r="1767" spans="1:9" ht="18.75">
      <c r="B1767" s="129" t="s">
        <v>11</v>
      </c>
      <c r="C1767" s="100"/>
      <c r="D1767" s="131">
        <v>34</v>
      </c>
      <c r="E1767" s="102"/>
      <c r="F1767" s="102"/>
      <c r="G1767" s="197"/>
      <c r="H1767" s="113" t="s">
        <v>202</v>
      </c>
      <c r="I1767" s="197">
        <f>SUMPRODUCT(D1765:D1786,F1765:F1786)</f>
        <v>0</v>
      </c>
    </row>
    <row r="1768" spans="1:9" ht="18.75">
      <c r="B1768" s="129" t="s">
        <v>160</v>
      </c>
      <c r="C1768" s="100"/>
      <c r="D1768" s="132">
        <v>102</v>
      </c>
      <c r="E1768" s="102"/>
      <c r="F1768" s="102"/>
      <c r="G1768" s="197"/>
      <c r="H1768" s="113" t="s">
        <v>203</v>
      </c>
      <c r="I1768" s="197">
        <f>SUM(D1765:D1786)</f>
        <v>935</v>
      </c>
    </row>
    <row r="1769" spans="1:9" ht="18.75">
      <c r="B1769" s="129" t="s">
        <v>14</v>
      </c>
      <c r="C1769" s="100"/>
      <c r="D1769" s="131">
        <v>34</v>
      </c>
      <c r="E1769" s="102"/>
      <c r="F1769" s="102"/>
      <c r="G1769" s="197"/>
      <c r="H1769" s="113" t="s">
        <v>204</v>
      </c>
      <c r="I1769" s="197">
        <f>I1768-I1767</f>
        <v>935</v>
      </c>
    </row>
    <row r="1770" spans="1:9" ht="18.75">
      <c r="B1770" s="129" t="s">
        <v>9</v>
      </c>
      <c r="C1770" s="100"/>
      <c r="D1770" s="132">
        <v>34</v>
      </c>
      <c r="E1770" s="102"/>
      <c r="F1770" s="102"/>
      <c r="G1770" s="197"/>
      <c r="H1770" s="197"/>
      <c r="I1770" s="197"/>
    </row>
    <row r="1771" spans="1:9" ht="18.75">
      <c r="B1771" s="129" t="s">
        <v>13</v>
      </c>
      <c r="C1771" s="100"/>
      <c r="D1771" s="131">
        <v>34</v>
      </c>
      <c r="E1771" s="102"/>
      <c r="F1771" s="102"/>
      <c r="G1771" s="197"/>
      <c r="H1771" s="197"/>
      <c r="I1771" s="119" t="s">
        <v>244</v>
      </c>
    </row>
    <row r="1772" spans="1:9" ht="18.75">
      <c r="B1772" s="129" t="s">
        <v>158</v>
      </c>
      <c r="C1772" s="100"/>
      <c r="D1772" s="132">
        <v>34</v>
      </c>
      <c r="E1772" s="102"/>
      <c r="F1772" s="102"/>
      <c r="G1772" s="197"/>
      <c r="H1772" s="197"/>
      <c r="I1772" s="197"/>
    </row>
    <row r="1773" spans="1:9" ht="18.75">
      <c r="B1773" s="129" t="s">
        <v>153</v>
      </c>
      <c r="C1773" s="100"/>
      <c r="D1773" s="131">
        <v>34</v>
      </c>
      <c r="E1773" s="102"/>
      <c r="F1773" s="102"/>
      <c r="G1773" s="197"/>
      <c r="H1773" s="197"/>
      <c r="I1773" s="197"/>
    </row>
    <row r="1774" spans="1:9" ht="18.75">
      <c r="B1774" s="129" t="s">
        <v>12</v>
      </c>
      <c r="C1774" s="100"/>
      <c r="D1774" s="131">
        <v>34</v>
      </c>
      <c r="E1774" s="102"/>
      <c r="F1774" s="102"/>
      <c r="G1774" s="197"/>
      <c r="H1774" s="197"/>
      <c r="I1774" s="197"/>
    </row>
    <row r="1775" spans="1:9" ht="18.75">
      <c r="B1775" s="129" t="s">
        <v>150</v>
      </c>
      <c r="C1775" s="100"/>
      <c r="D1775" s="131">
        <v>34</v>
      </c>
      <c r="E1775" s="102"/>
      <c r="F1775" s="102"/>
      <c r="G1775" s="197"/>
      <c r="H1775" s="197"/>
      <c r="I1775" s="197"/>
    </row>
    <row r="1776" spans="1:9" ht="18.75">
      <c r="B1776" s="129" t="s">
        <v>17</v>
      </c>
      <c r="C1776" s="100"/>
      <c r="D1776" s="132">
        <v>51</v>
      </c>
      <c r="E1776" s="102"/>
      <c r="F1776" s="102"/>
      <c r="G1776" s="197"/>
      <c r="H1776" s="197"/>
      <c r="I1776" s="197"/>
    </row>
    <row r="1777" spans="2:9" ht="18.75">
      <c r="B1777" s="129" t="s">
        <v>168</v>
      </c>
      <c r="C1777" s="100"/>
      <c r="D1777" s="131">
        <v>34</v>
      </c>
      <c r="E1777" s="102"/>
      <c r="F1777" s="102"/>
      <c r="G1777" s="197"/>
      <c r="H1777" s="198" t="s">
        <v>227</v>
      </c>
      <c r="I1777" s="198"/>
    </row>
    <row r="1778" spans="2:9" ht="18.75">
      <c r="B1778" s="129" t="s">
        <v>16</v>
      </c>
      <c r="C1778" s="100"/>
      <c r="D1778" s="131">
        <v>34</v>
      </c>
      <c r="E1778" s="102"/>
      <c r="F1778" s="102"/>
      <c r="G1778" s="197"/>
      <c r="H1778" s="112" t="s">
        <v>201</v>
      </c>
      <c r="I1778" s="199">
        <f>SUM(E1765:E1786)</f>
        <v>0</v>
      </c>
    </row>
    <row r="1779" spans="2:9" ht="18.75">
      <c r="B1779" s="129" t="s">
        <v>18</v>
      </c>
      <c r="C1779" s="100"/>
      <c r="D1779" s="131">
        <v>51</v>
      </c>
      <c r="E1779" s="102"/>
      <c r="F1779" s="102"/>
      <c r="G1779" s="197"/>
      <c r="H1779" s="113" t="s">
        <v>202</v>
      </c>
      <c r="I1779" s="197">
        <f>SUMPRODUCT(D1765:D1786,E1765:E1786)</f>
        <v>0</v>
      </c>
    </row>
    <row r="1780" spans="2:9" ht="18.75">
      <c r="B1780" s="129" t="s">
        <v>173</v>
      </c>
      <c r="C1780" s="100"/>
      <c r="D1780" s="132">
        <v>34</v>
      </c>
      <c r="E1780" s="102"/>
      <c r="F1780" s="102"/>
      <c r="G1780" s="197"/>
      <c r="H1780" s="113" t="s">
        <v>203</v>
      </c>
      <c r="I1780" s="123">
        <f>SUM(D1765:D1786)</f>
        <v>935</v>
      </c>
    </row>
    <row r="1781" spans="2:9" ht="18.75">
      <c r="B1781" s="129" t="s">
        <v>174</v>
      </c>
      <c r="C1781" s="100"/>
      <c r="D1781" s="133">
        <v>34</v>
      </c>
      <c r="E1781" s="102"/>
      <c r="F1781" s="102"/>
      <c r="G1781" s="197"/>
      <c r="H1781" s="113" t="s">
        <v>204</v>
      </c>
      <c r="I1781" s="123">
        <f>I1780-I1779</f>
        <v>935</v>
      </c>
    </row>
    <row r="1782" spans="2:9" ht="18.75">
      <c r="B1782" s="129" t="s">
        <v>175</v>
      </c>
      <c r="C1782" s="100"/>
      <c r="D1782" s="133">
        <v>51</v>
      </c>
      <c r="E1782" s="102"/>
      <c r="F1782" s="102"/>
      <c r="G1782" s="197"/>
      <c r="H1782" s="197"/>
      <c r="I1782" s="197"/>
    </row>
    <row r="1783" spans="2:9" ht="18.75">
      <c r="B1783" s="129" t="s">
        <v>176</v>
      </c>
      <c r="C1783" s="100"/>
      <c r="D1783" s="133">
        <v>51</v>
      </c>
      <c r="E1783" s="102"/>
      <c r="F1783" s="102"/>
      <c r="G1783" s="197"/>
      <c r="H1783" s="197"/>
      <c r="I1783" s="119" t="s">
        <v>230</v>
      </c>
    </row>
    <row r="1784" spans="2:9" ht="18.75">
      <c r="B1784" s="130" t="s">
        <v>152</v>
      </c>
      <c r="C1784" s="100"/>
      <c r="D1784" s="133">
        <v>51</v>
      </c>
      <c r="E1784" s="102"/>
      <c r="F1784" s="102"/>
      <c r="G1784" s="197"/>
      <c r="H1784" s="197"/>
      <c r="I1784" s="197"/>
    </row>
    <row r="1785" spans="2:9" ht="18.75">
      <c r="B1785" s="130" t="s">
        <v>151</v>
      </c>
      <c r="C1785" s="100"/>
      <c r="D1785" s="134">
        <v>51</v>
      </c>
      <c r="E1785" s="102"/>
      <c r="F1785" s="102"/>
      <c r="G1785" s="197"/>
      <c r="H1785" s="197"/>
      <c r="I1785" s="197"/>
    </row>
    <row r="1786" spans="2:9" ht="18.75">
      <c r="B1786" s="129" t="s">
        <v>177</v>
      </c>
      <c r="C1786" s="100"/>
      <c r="D1786" s="135">
        <v>34</v>
      </c>
      <c r="E1786" s="102"/>
      <c r="F1786" s="102"/>
      <c r="G1786" s="197"/>
      <c r="H1786" s="197"/>
      <c r="I1786" s="197"/>
    </row>
    <row r="1787" spans="2:9">
      <c r="B1787" s="114"/>
      <c r="C1787" s="197"/>
      <c r="D1787" s="197"/>
      <c r="E1787" s="197"/>
      <c r="F1787" s="197"/>
      <c r="G1787" s="197"/>
      <c r="H1787" s="197"/>
      <c r="I1787" s="197"/>
    </row>
    <row r="1788" spans="2:9">
      <c r="B1788" s="114"/>
      <c r="C1788" s="197"/>
      <c r="D1788" s="197"/>
      <c r="E1788" s="197"/>
      <c r="F1788" s="197"/>
      <c r="G1788" s="197"/>
      <c r="H1788" s="197"/>
      <c r="I1788" s="197"/>
    </row>
    <row r="1789" spans="2:9">
      <c r="B1789" s="114"/>
      <c r="C1789" s="197"/>
      <c r="D1789" s="197"/>
      <c r="E1789" s="197"/>
      <c r="F1789" s="197"/>
      <c r="G1789" s="197"/>
      <c r="H1789" s="197"/>
      <c r="I1789" s="197"/>
    </row>
    <row r="1790" spans="2:9">
      <c r="B1790" s="114"/>
      <c r="C1790" s="197"/>
      <c r="D1790" s="197"/>
      <c r="E1790" s="197"/>
      <c r="F1790" s="197"/>
      <c r="G1790" s="197"/>
      <c r="H1790" s="197"/>
      <c r="I1790" s="197"/>
    </row>
    <row r="1791" spans="2:9">
      <c r="B1791" s="114"/>
      <c r="C1791" s="197"/>
      <c r="D1791" s="197"/>
      <c r="E1791" s="197"/>
      <c r="F1791" s="197"/>
      <c r="G1791" s="197"/>
      <c r="H1791" s="197"/>
      <c r="I1791" s="197"/>
    </row>
    <row r="1792" spans="2:9">
      <c r="B1792" s="114"/>
      <c r="C1792" s="197"/>
      <c r="D1792" s="197"/>
      <c r="E1792" s="197"/>
      <c r="F1792" s="197"/>
      <c r="G1792" s="197"/>
      <c r="H1792" s="197"/>
      <c r="I1792" s="197"/>
    </row>
    <row r="1793" spans="1:9">
      <c r="B1793" s="114"/>
      <c r="C1793" s="197"/>
      <c r="D1793" s="197"/>
      <c r="E1793" s="197"/>
      <c r="F1793" s="197"/>
      <c r="G1793" s="197"/>
      <c r="H1793" s="197"/>
      <c r="I1793" s="197"/>
    </row>
    <row r="1794" spans="1:9">
      <c r="B1794" s="114"/>
      <c r="C1794" s="197"/>
      <c r="D1794" s="197"/>
      <c r="E1794" s="197"/>
      <c r="F1794" s="197"/>
      <c r="G1794" s="197"/>
      <c r="H1794" s="197"/>
      <c r="I1794" s="197"/>
    </row>
    <row r="1795" spans="1:9">
      <c r="B1795" s="114"/>
      <c r="C1795" s="197"/>
      <c r="D1795" s="197"/>
      <c r="E1795" s="197"/>
      <c r="F1795" s="197"/>
      <c r="G1795" s="197"/>
      <c r="H1795" s="197"/>
      <c r="I1795" s="197"/>
    </row>
    <row r="1796" spans="1:9">
      <c r="B1796" s="114"/>
      <c r="C1796" s="197"/>
      <c r="D1796" s="197"/>
      <c r="E1796" s="197"/>
      <c r="F1796" s="197"/>
      <c r="G1796" s="197"/>
      <c r="H1796" s="197"/>
      <c r="I1796" s="197"/>
    </row>
    <row r="1797" spans="1:9">
      <c r="B1797" s="114"/>
      <c r="C1797" s="197"/>
      <c r="D1797" s="197"/>
      <c r="E1797" s="197"/>
      <c r="F1797" s="197"/>
      <c r="G1797" s="197"/>
      <c r="H1797" s="197"/>
      <c r="I1797" s="197"/>
    </row>
    <row r="1798" spans="1:9">
      <c r="B1798" s="114"/>
      <c r="C1798" s="197"/>
      <c r="D1798" s="197"/>
      <c r="E1798" s="197"/>
      <c r="F1798" s="197"/>
      <c r="G1798" s="197"/>
      <c r="H1798" s="197"/>
      <c r="I1798" s="197"/>
    </row>
    <row r="1799" spans="1:9">
      <c r="B1799" s="114"/>
      <c r="C1799" s="197"/>
      <c r="D1799" s="197"/>
      <c r="E1799" s="197"/>
      <c r="F1799" s="197"/>
      <c r="G1799" s="197"/>
      <c r="H1799" s="197"/>
      <c r="I1799" s="197"/>
    </row>
    <row r="1800" spans="1:9">
      <c r="B1800" s="114"/>
      <c r="C1800" s="197"/>
      <c r="D1800" s="197"/>
      <c r="E1800" s="197"/>
      <c r="F1800" s="197"/>
      <c r="G1800" s="197"/>
      <c r="H1800" s="197"/>
      <c r="I1800" s="197"/>
    </row>
    <row r="1801" spans="1:9">
      <c r="B1801" s="114"/>
      <c r="C1801" s="197"/>
      <c r="D1801" s="197"/>
      <c r="E1801" s="197"/>
      <c r="F1801" s="197"/>
      <c r="G1801" s="197"/>
      <c r="H1801" s="197"/>
      <c r="I1801" s="197"/>
    </row>
    <row r="1802" spans="1:9">
      <c r="B1802" s="114"/>
      <c r="C1802" s="197"/>
      <c r="D1802" s="197"/>
      <c r="E1802" s="197"/>
      <c r="F1802" s="197"/>
      <c r="G1802" s="197"/>
      <c r="H1802" s="197"/>
      <c r="I1802" s="197"/>
    </row>
    <row r="1803" spans="1:9">
      <c r="A1803" s="107">
        <v>46</v>
      </c>
      <c r="B1803" s="109"/>
      <c r="C1803" s="95" t="s">
        <v>197</v>
      </c>
      <c r="D1803" s="95" t="s">
        <v>198</v>
      </c>
      <c r="E1803" s="117"/>
      <c r="F1803" s="117"/>
      <c r="G1803" s="197"/>
      <c r="H1803" s="197"/>
      <c r="I1803" s="197"/>
    </row>
    <row r="1804" spans="1:9" ht="67.5">
      <c r="B1804" s="110" t="s">
        <v>199</v>
      </c>
      <c r="C1804" s="16" t="s">
        <v>59</v>
      </c>
      <c r="D1804" s="16" t="s">
        <v>60</v>
      </c>
      <c r="E1804" s="116" t="s">
        <v>228</v>
      </c>
      <c r="F1804" s="116" t="s">
        <v>225</v>
      </c>
      <c r="G1804" s="104"/>
      <c r="H1804" s="104"/>
      <c r="I1804" s="104"/>
    </row>
    <row r="1805" spans="1:9" ht="18.75">
      <c r="B1805" s="129" t="s">
        <v>25</v>
      </c>
      <c r="C1805" s="100"/>
      <c r="D1805" s="131">
        <v>34</v>
      </c>
      <c r="E1805" s="102"/>
      <c r="F1805" s="102"/>
      <c r="G1805" s="197"/>
      <c r="H1805" s="198" t="s">
        <v>226</v>
      </c>
      <c r="I1805" s="198"/>
    </row>
    <row r="1806" spans="1:9" ht="18.75">
      <c r="B1806" s="129" t="s">
        <v>24</v>
      </c>
      <c r="C1806" s="100"/>
      <c r="D1806" s="132">
        <v>51</v>
      </c>
      <c r="E1806" s="102"/>
      <c r="F1806" s="102"/>
      <c r="G1806" s="197"/>
      <c r="H1806" s="112" t="s">
        <v>201</v>
      </c>
      <c r="I1806" s="199">
        <f>SUM(F1805:F1826)</f>
        <v>0</v>
      </c>
    </row>
    <row r="1807" spans="1:9" ht="18.75">
      <c r="B1807" s="129" t="s">
        <v>11</v>
      </c>
      <c r="C1807" s="100"/>
      <c r="D1807" s="131">
        <v>34</v>
      </c>
      <c r="E1807" s="102"/>
      <c r="F1807" s="102"/>
      <c r="G1807" s="197"/>
      <c r="H1807" s="113" t="s">
        <v>202</v>
      </c>
      <c r="I1807" s="197">
        <f>SUMPRODUCT(D1805:D1826,F1805:F1826)</f>
        <v>0</v>
      </c>
    </row>
    <row r="1808" spans="1:9" ht="18.75">
      <c r="B1808" s="129" t="s">
        <v>160</v>
      </c>
      <c r="C1808" s="100"/>
      <c r="D1808" s="132">
        <v>102</v>
      </c>
      <c r="E1808" s="102"/>
      <c r="F1808" s="102"/>
      <c r="G1808" s="197"/>
      <c r="H1808" s="113" t="s">
        <v>203</v>
      </c>
      <c r="I1808" s="197">
        <f>SUM(D1805:D1826)</f>
        <v>935</v>
      </c>
    </row>
    <row r="1809" spans="2:9" ht="18.75">
      <c r="B1809" s="129" t="s">
        <v>14</v>
      </c>
      <c r="C1809" s="100"/>
      <c r="D1809" s="131">
        <v>34</v>
      </c>
      <c r="E1809" s="102"/>
      <c r="F1809" s="102"/>
      <c r="G1809" s="197"/>
      <c r="H1809" s="113" t="s">
        <v>204</v>
      </c>
      <c r="I1809" s="197">
        <f>I1808-I1807</f>
        <v>935</v>
      </c>
    </row>
    <row r="1810" spans="2:9" ht="18.75">
      <c r="B1810" s="129" t="s">
        <v>9</v>
      </c>
      <c r="C1810" s="100"/>
      <c r="D1810" s="132">
        <v>34</v>
      </c>
      <c r="E1810" s="102"/>
      <c r="F1810" s="102"/>
      <c r="G1810" s="197"/>
      <c r="H1810" s="197"/>
      <c r="I1810" s="197"/>
    </row>
    <row r="1811" spans="2:9" ht="18.75">
      <c r="B1811" s="129" t="s">
        <v>13</v>
      </c>
      <c r="C1811" s="100"/>
      <c r="D1811" s="131">
        <v>34</v>
      </c>
      <c r="E1811" s="102"/>
      <c r="F1811" s="102"/>
      <c r="G1811" s="197"/>
      <c r="H1811" s="197"/>
      <c r="I1811" s="119" t="s">
        <v>244</v>
      </c>
    </row>
    <row r="1812" spans="2:9" ht="18.75">
      <c r="B1812" s="129" t="s">
        <v>158</v>
      </c>
      <c r="C1812" s="100"/>
      <c r="D1812" s="132">
        <v>34</v>
      </c>
      <c r="E1812" s="102"/>
      <c r="F1812" s="102"/>
      <c r="G1812" s="197"/>
      <c r="H1812" s="197"/>
      <c r="I1812" s="197"/>
    </row>
    <row r="1813" spans="2:9" ht="18.75">
      <c r="B1813" s="129" t="s">
        <v>153</v>
      </c>
      <c r="C1813" s="100"/>
      <c r="D1813" s="131">
        <v>34</v>
      </c>
      <c r="E1813" s="102"/>
      <c r="F1813" s="102"/>
      <c r="G1813" s="197"/>
      <c r="H1813" s="197"/>
      <c r="I1813" s="197"/>
    </row>
    <row r="1814" spans="2:9" ht="18.75">
      <c r="B1814" s="129" t="s">
        <v>12</v>
      </c>
      <c r="C1814" s="100"/>
      <c r="D1814" s="131">
        <v>34</v>
      </c>
      <c r="E1814" s="102"/>
      <c r="F1814" s="102"/>
      <c r="G1814" s="197"/>
      <c r="H1814" s="197"/>
      <c r="I1814" s="197"/>
    </row>
    <row r="1815" spans="2:9" ht="18.75">
      <c r="B1815" s="129" t="s">
        <v>150</v>
      </c>
      <c r="C1815" s="100"/>
      <c r="D1815" s="131">
        <v>34</v>
      </c>
      <c r="E1815" s="102"/>
      <c r="F1815" s="102"/>
      <c r="G1815" s="197"/>
      <c r="H1815" s="197"/>
      <c r="I1815" s="197"/>
    </row>
    <row r="1816" spans="2:9" ht="18.75">
      <c r="B1816" s="129" t="s">
        <v>17</v>
      </c>
      <c r="C1816" s="100"/>
      <c r="D1816" s="132">
        <v>51</v>
      </c>
      <c r="E1816" s="102"/>
      <c r="F1816" s="102"/>
      <c r="G1816" s="197"/>
      <c r="H1816" s="197"/>
      <c r="I1816" s="197"/>
    </row>
    <row r="1817" spans="2:9" ht="18.75">
      <c r="B1817" s="129" t="s">
        <v>168</v>
      </c>
      <c r="C1817" s="100"/>
      <c r="D1817" s="131">
        <v>34</v>
      </c>
      <c r="E1817" s="102"/>
      <c r="F1817" s="102"/>
      <c r="G1817" s="197"/>
      <c r="H1817" s="198" t="s">
        <v>227</v>
      </c>
      <c r="I1817" s="198"/>
    </row>
    <row r="1818" spans="2:9" ht="18.75">
      <c r="B1818" s="129" t="s">
        <v>16</v>
      </c>
      <c r="C1818" s="100"/>
      <c r="D1818" s="131">
        <v>34</v>
      </c>
      <c r="E1818" s="102"/>
      <c r="F1818" s="102"/>
      <c r="G1818" s="197"/>
      <c r="H1818" s="112" t="s">
        <v>201</v>
      </c>
      <c r="I1818" s="199">
        <f>SUM(E1805:E1826)</f>
        <v>0</v>
      </c>
    </row>
    <row r="1819" spans="2:9" ht="18.75">
      <c r="B1819" s="129" t="s">
        <v>18</v>
      </c>
      <c r="C1819" s="100"/>
      <c r="D1819" s="131">
        <v>51</v>
      </c>
      <c r="E1819" s="102"/>
      <c r="F1819" s="102"/>
      <c r="G1819" s="197"/>
      <c r="H1819" s="113" t="s">
        <v>202</v>
      </c>
      <c r="I1819" s="197">
        <f>SUMPRODUCT(D1805:D1826,E1805:E1826)</f>
        <v>0</v>
      </c>
    </row>
    <row r="1820" spans="2:9" ht="18.75">
      <c r="B1820" s="129" t="s">
        <v>173</v>
      </c>
      <c r="C1820" s="100"/>
      <c r="D1820" s="132">
        <v>34</v>
      </c>
      <c r="E1820" s="102"/>
      <c r="F1820" s="102"/>
      <c r="G1820" s="197"/>
      <c r="H1820" s="113" t="s">
        <v>203</v>
      </c>
      <c r="I1820" s="123">
        <f>SUM(D1805:D1826)</f>
        <v>935</v>
      </c>
    </row>
    <row r="1821" spans="2:9" ht="18.75">
      <c r="B1821" s="129" t="s">
        <v>174</v>
      </c>
      <c r="C1821" s="100"/>
      <c r="D1821" s="133">
        <v>34</v>
      </c>
      <c r="E1821" s="102"/>
      <c r="F1821" s="102"/>
      <c r="G1821" s="197"/>
      <c r="H1821" s="113" t="s">
        <v>204</v>
      </c>
      <c r="I1821" s="123">
        <f>I1820-I1819</f>
        <v>935</v>
      </c>
    </row>
    <row r="1822" spans="2:9" ht="18.75">
      <c r="B1822" s="129" t="s">
        <v>175</v>
      </c>
      <c r="C1822" s="100"/>
      <c r="D1822" s="133">
        <v>51</v>
      </c>
      <c r="E1822" s="102"/>
      <c r="F1822" s="102"/>
      <c r="G1822" s="197"/>
      <c r="H1822" s="197"/>
      <c r="I1822" s="197"/>
    </row>
    <row r="1823" spans="2:9" ht="18.75">
      <c r="B1823" s="129" t="s">
        <v>176</v>
      </c>
      <c r="C1823" s="100"/>
      <c r="D1823" s="133">
        <v>51</v>
      </c>
      <c r="E1823" s="102"/>
      <c r="F1823" s="102"/>
      <c r="G1823" s="197"/>
      <c r="H1823" s="197"/>
      <c r="I1823" s="119" t="s">
        <v>230</v>
      </c>
    </row>
    <row r="1824" spans="2:9" ht="18.75">
      <c r="B1824" s="130" t="s">
        <v>152</v>
      </c>
      <c r="C1824" s="100"/>
      <c r="D1824" s="133">
        <v>51</v>
      </c>
      <c r="E1824" s="102"/>
      <c r="F1824" s="102"/>
      <c r="G1824" s="197"/>
      <c r="H1824" s="197"/>
      <c r="I1824" s="197"/>
    </row>
    <row r="1825" spans="2:9" ht="18.75">
      <c r="B1825" s="130" t="s">
        <v>151</v>
      </c>
      <c r="C1825" s="100"/>
      <c r="D1825" s="134">
        <v>51</v>
      </c>
      <c r="E1825" s="102"/>
      <c r="F1825" s="102"/>
      <c r="G1825" s="197"/>
      <c r="H1825" s="197"/>
      <c r="I1825" s="197"/>
    </row>
    <row r="1826" spans="2:9" ht="18.75">
      <c r="B1826" s="129" t="s">
        <v>177</v>
      </c>
      <c r="C1826" s="100"/>
      <c r="D1826" s="135">
        <v>34</v>
      </c>
      <c r="E1826" s="102"/>
      <c r="F1826" s="102"/>
      <c r="G1826" s="197"/>
      <c r="H1826" s="197"/>
      <c r="I1826" s="197"/>
    </row>
    <row r="1827" spans="2:9">
      <c r="B1827" s="114"/>
      <c r="C1827" s="197"/>
      <c r="D1827" s="197"/>
      <c r="E1827" s="197"/>
      <c r="F1827" s="197"/>
      <c r="G1827" s="197"/>
      <c r="H1827" s="197"/>
      <c r="I1827" s="197"/>
    </row>
    <row r="1828" spans="2:9">
      <c r="B1828" s="114"/>
      <c r="C1828" s="197"/>
      <c r="D1828" s="197"/>
      <c r="E1828" s="197"/>
      <c r="F1828" s="197"/>
      <c r="G1828" s="197"/>
      <c r="H1828" s="197"/>
      <c r="I1828" s="197"/>
    </row>
    <row r="1829" spans="2:9">
      <c r="B1829" s="114"/>
      <c r="C1829" s="197"/>
      <c r="D1829" s="197"/>
      <c r="E1829" s="197"/>
      <c r="F1829" s="197"/>
      <c r="G1829" s="197"/>
      <c r="H1829" s="197"/>
      <c r="I1829" s="197"/>
    </row>
    <row r="1830" spans="2:9">
      <c r="B1830" s="114"/>
      <c r="C1830" s="197"/>
      <c r="D1830" s="197"/>
      <c r="E1830" s="197"/>
      <c r="F1830" s="197"/>
      <c r="G1830" s="197"/>
      <c r="H1830" s="197"/>
      <c r="I1830" s="197"/>
    </row>
    <row r="1831" spans="2:9">
      <c r="B1831" s="114"/>
      <c r="C1831" s="197"/>
      <c r="D1831" s="197"/>
      <c r="E1831" s="197"/>
      <c r="F1831" s="197"/>
      <c r="G1831" s="197"/>
      <c r="H1831" s="197"/>
      <c r="I1831" s="197"/>
    </row>
    <row r="1832" spans="2:9">
      <c r="B1832" s="114"/>
      <c r="C1832" s="197"/>
      <c r="D1832" s="197"/>
      <c r="E1832" s="197"/>
      <c r="F1832" s="197"/>
      <c r="G1832" s="197"/>
      <c r="H1832" s="197"/>
      <c r="I1832" s="197"/>
    </row>
    <row r="1833" spans="2:9">
      <c r="B1833" s="114"/>
      <c r="C1833" s="197"/>
      <c r="D1833" s="197"/>
      <c r="E1833" s="197"/>
      <c r="F1833" s="197"/>
      <c r="G1833" s="197"/>
      <c r="H1833" s="197"/>
      <c r="I1833" s="197"/>
    </row>
    <row r="1834" spans="2:9">
      <c r="B1834" s="114"/>
      <c r="C1834" s="197"/>
      <c r="D1834" s="197"/>
      <c r="E1834" s="197"/>
      <c r="F1834" s="197"/>
      <c r="G1834" s="197"/>
      <c r="H1834" s="197"/>
      <c r="I1834" s="197"/>
    </row>
    <row r="1835" spans="2:9">
      <c r="B1835" s="114"/>
      <c r="C1835" s="197"/>
      <c r="D1835" s="197"/>
      <c r="E1835" s="197"/>
      <c r="F1835" s="197"/>
      <c r="G1835" s="197"/>
      <c r="H1835" s="197"/>
      <c r="I1835" s="197"/>
    </row>
    <row r="1836" spans="2:9">
      <c r="B1836" s="114"/>
      <c r="C1836" s="197"/>
      <c r="D1836" s="197"/>
      <c r="E1836" s="197"/>
      <c r="F1836" s="197"/>
      <c r="G1836" s="197"/>
      <c r="H1836" s="197"/>
      <c r="I1836" s="197"/>
    </row>
    <row r="1837" spans="2:9">
      <c r="B1837" s="114"/>
      <c r="C1837" s="197"/>
      <c r="D1837" s="197"/>
      <c r="E1837" s="197"/>
      <c r="F1837" s="197"/>
      <c r="G1837" s="197"/>
      <c r="H1837" s="197"/>
      <c r="I1837" s="197"/>
    </row>
    <row r="1838" spans="2:9">
      <c r="B1838" s="114"/>
      <c r="C1838" s="197"/>
      <c r="D1838" s="197"/>
      <c r="E1838" s="197"/>
      <c r="F1838" s="197"/>
      <c r="G1838" s="197"/>
      <c r="H1838" s="197"/>
      <c r="I1838" s="197"/>
    </row>
    <row r="1839" spans="2:9">
      <c r="B1839" s="114"/>
      <c r="C1839" s="197"/>
      <c r="D1839" s="197"/>
      <c r="E1839" s="197"/>
      <c r="F1839" s="197"/>
      <c r="G1839" s="197"/>
      <c r="H1839" s="197"/>
      <c r="I1839" s="197"/>
    </row>
    <row r="1840" spans="2:9">
      <c r="B1840" s="114"/>
      <c r="C1840" s="197"/>
      <c r="D1840" s="197"/>
      <c r="E1840" s="197"/>
      <c r="F1840" s="197"/>
      <c r="G1840" s="197"/>
      <c r="H1840" s="197"/>
      <c r="I1840" s="197"/>
    </row>
    <row r="1841" spans="1:9">
      <c r="B1841" s="114"/>
      <c r="C1841" s="197"/>
      <c r="D1841" s="197"/>
      <c r="E1841" s="197"/>
      <c r="F1841" s="197"/>
      <c r="G1841" s="197"/>
      <c r="H1841" s="197"/>
      <c r="I1841" s="197"/>
    </row>
    <row r="1842" spans="1:9">
      <c r="B1842" s="114"/>
      <c r="C1842" s="197"/>
      <c r="D1842" s="197"/>
      <c r="E1842" s="197"/>
      <c r="F1842" s="197"/>
      <c r="G1842" s="197"/>
      <c r="H1842" s="197"/>
      <c r="I1842" s="197"/>
    </row>
    <row r="1843" spans="1:9">
      <c r="A1843" s="107">
        <v>47</v>
      </c>
      <c r="B1843" s="109"/>
      <c r="C1843" s="95" t="s">
        <v>197</v>
      </c>
      <c r="D1843" s="95" t="s">
        <v>198</v>
      </c>
      <c r="E1843" s="117"/>
      <c r="F1843" s="117"/>
      <c r="G1843" s="197"/>
      <c r="H1843" s="197"/>
      <c r="I1843" s="197"/>
    </row>
    <row r="1844" spans="1:9" ht="67.5">
      <c r="B1844" s="110" t="s">
        <v>199</v>
      </c>
      <c r="C1844" s="16" t="s">
        <v>59</v>
      </c>
      <c r="D1844" s="16" t="s">
        <v>60</v>
      </c>
      <c r="E1844" s="116" t="s">
        <v>228</v>
      </c>
      <c r="F1844" s="116" t="s">
        <v>225</v>
      </c>
      <c r="G1844" s="104"/>
      <c r="H1844" s="104"/>
      <c r="I1844" s="104"/>
    </row>
    <row r="1845" spans="1:9" ht="18.75">
      <c r="B1845" s="129" t="s">
        <v>25</v>
      </c>
      <c r="C1845" s="100"/>
      <c r="D1845" s="131">
        <v>34</v>
      </c>
      <c r="E1845" s="102"/>
      <c r="F1845" s="102"/>
      <c r="G1845" s="197"/>
      <c r="H1845" s="198" t="s">
        <v>226</v>
      </c>
      <c r="I1845" s="198"/>
    </row>
    <row r="1846" spans="1:9" ht="18.75">
      <c r="B1846" s="129" t="s">
        <v>24</v>
      </c>
      <c r="C1846" s="100"/>
      <c r="D1846" s="132">
        <v>51</v>
      </c>
      <c r="E1846" s="102"/>
      <c r="F1846" s="102"/>
      <c r="G1846" s="197"/>
      <c r="H1846" s="112" t="s">
        <v>201</v>
      </c>
      <c r="I1846" s="199">
        <f>SUM(F1845:F1866)</f>
        <v>0</v>
      </c>
    </row>
    <row r="1847" spans="1:9" ht="18.75">
      <c r="B1847" s="129" t="s">
        <v>11</v>
      </c>
      <c r="C1847" s="100"/>
      <c r="D1847" s="131">
        <v>34</v>
      </c>
      <c r="E1847" s="102"/>
      <c r="F1847" s="102"/>
      <c r="G1847" s="197"/>
      <c r="H1847" s="113" t="s">
        <v>202</v>
      </c>
      <c r="I1847" s="197">
        <f>SUMPRODUCT(D1845:D1866,F1845:F1866)</f>
        <v>0</v>
      </c>
    </row>
    <row r="1848" spans="1:9" ht="18.75">
      <c r="B1848" s="129" t="s">
        <v>160</v>
      </c>
      <c r="C1848" s="100"/>
      <c r="D1848" s="132">
        <v>102</v>
      </c>
      <c r="E1848" s="102"/>
      <c r="F1848" s="102"/>
      <c r="G1848" s="197"/>
      <c r="H1848" s="113" t="s">
        <v>203</v>
      </c>
      <c r="I1848" s="197">
        <f>SUM(D1845:D1866)</f>
        <v>935</v>
      </c>
    </row>
    <row r="1849" spans="1:9" ht="18.75">
      <c r="B1849" s="129" t="s">
        <v>14</v>
      </c>
      <c r="C1849" s="100"/>
      <c r="D1849" s="131">
        <v>34</v>
      </c>
      <c r="E1849" s="102"/>
      <c r="F1849" s="102"/>
      <c r="G1849" s="197"/>
      <c r="H1849" s="113" t="s">
        <v>204</v>
      </c>
      <c r="I1849" s="197">
        <f>I1848-I1847</f>
        <v>935</v>
      </c>
    </row>
    <row r="1850" spans="1:9" ht="18.75">
      <c r="B1850" s="129" t="s">
        <v>9</v>
      </c>
      <c r="C1850" s="100"/>
      <c r="D1850" s="132">
        <v>34</v>
      </c>
      <c r="E1850" s="102"/>
      <c r="F1850" s="102"/>
      <c r="G1850" s="197"/>
      <c r="H1850" s="197"/>
      <c r="I1850" s="197"/>
    </row>
    <row r="1851" spans="1:9" ht="18.75">
      <c r="B1851" s="129" t="s">
        <v>13</v>
      </c>
      <c r="C1851" s="100"/>
      <c r="D1851" s="131">
        <v>34</v>
      </c>
      <c r="E1851" s="102"/>
      <c r="F1851" s="102"/>
      <c r="G1851" s="197"/>
      <c r="H1851" s="197"/>
      <c r="I1851" s="119" t="s">
        <v>244</v>
      </c>
    </row>
    <row r="1852" spans="1:9" ht="18.75">
      <c r="B1852" s="129" t="s">
        <v>158</v>
      </c>
      <c r="C1852" s="100"/>
      <c r="D1852" s="132">
        <v>34</v>
      </c>
      <c r="E1852" s="102"/>
      <c r="F1852" s="102"/>
      <c r="G1852" s="197"/>
      <c r="H1852" s="197"/>
      <c r="I1852" s="197"/>
    </row>
    <row r="1853" spans="1:9" ht="18.75">
      <c r="B1853" s="129" t="s">
        <v>153</v>
      </c>
      <c r="C1853" s="100"/>
      <c r="D1853" s="131">
        <v>34</v>
      </c>
      <c r="E1853" s="102"/>
      <c r="F1853" s="102"/>
      <c r="G1853" s="197"/>
      <c r="H1853" s="197"/>
      <c r="I1853" s="197"/>
    </row>
    <row r="1854" spans="1:9" ht="18.75">
      <c r="B1854" s="129" t="s">
        <v>12</v>
      </c>
      <c r="C1854" s="100"/>
      <c r="D1854" s="131">
        <v>34</v>
      </c>
      <c r="E1854" s="102"/>
      <c r="F1854" s="102"/>
      <c r="G1854" s="197"/>
      <c r="H1854" s="197"/>
      <c r="I1854" s="197"/>
    </row>
    <row r="1855" spans="1:9" ht="18.75">
      <c r="B1855" s="129" t="s">
        <v>150</v>
      </c>
      <c r="C1855" s="100"/>
      <c r="D1855" s="131">
        <v>34</v>
      </c>
      <c r="E1855" s="102"/>
      <c r="F1855" s="102"/>
      <c r="G1855" s="197"/>
      <c r="H1855" s="197"/>
      <c r="I1855" s="197"/>
    </row>
    <row r="1856" spans="1:9" ht="18.75">
      <c r="B1856" s="129" t="s">
        <v>17</v>
      </c>
      <c r="C1856" s="100"/>
      <c r="D1856" s="132">
        <v>51</v>
      </c>
      <c r="E1856" s="102"/>
      <c r="F1856" s="102"/>
      <c r="G1856" s="197"/>
      <c r="H1856" s="197"/>
      <c r="I1856" s="197"/>
    </row>
    <row r="1857" spans="2:9" ht="18.75">
      <c r="B1857" s="129" t="s">
        <v>168</v>
      </c>
      <c r="C1857" s="100"/>
      <c r="D1857" s="131">
        <v>34</v>
      </c>
      <c r="E1857" s="102"/>
      <c r="F1857" s="102"/>
      <c r="G1857" s="197"/>
      <c r="H1857" s="198" t="s">
        <v>227</v>
      </c>
      <c r="I1857" s="198"/>
    </row>
    <row r="1858" spans="2:9" ht="18.75">
      <c r="B1858" s="129" t="s">
        <v>16</v>
      </c>
      <c r="C1858" s="100"/>
      <c r="D1858" s="131">
        <v>34</v>
      </c>
      <c r="E1858" s="102"/>
      <c r="F1858" s="102"/>
      <c r="G1858" s="197"/>
      <c r="H1858" s="112" t="s">
        <v>201</v>
      </c>
      <c r="I1858" s="199">
        <f>SUM(E1845:E1866)</f>
        <v>0</v>
      </c>
    </row>
    <row r="1859" spans="2:9" ht="18.75">
      <c r="B1859" s="129" t="s">
        <v>18</v>
      </c>
      <c r="C1859" s="100"/>
      <c r="D1859" s="131">
        <v>51</v>
      </c>
      <c r="E1859" s="102"/>
      <c r="F1859" s="102"/>
      <c r="G1859" s="197"/>
      <c r="H1859" s="113" t="s">
        <v>202</v>
      </c>
      <c r="I1859" s="197">
        <f>SUMPRODUCT(D1845:D1866,E1845:E1866)</f>
        <v>0</v>
      </c>
    </row>
    <row r="1860" spans="2:9" ht="18.75">
      <c r="B1860" s="129" t="s">
        <v>173</v>
      </c>
      <c r="C1860" s="100"/>
      <c r="D1860" s="132">
        <v>34</v>
      </c>
      <c r="E1860" s="102"/>
      <c r="F1860" s="102"/>
      <c r="G1860" s="197"/>
      <c r="H1860" s="113" t="s">
        <v>203</v>
      </c>
      <c r="I1860" s="123">
        <f>SUM(D1845:D1866)</f>
        <v>935</v>
      </c>
    </row>
    <row r="1861" spans="2:9" ht="18.75">
      <c r="B1861" s="129" t="s">
        <v>174</v>
      </c>
      <c r="C1861" s="100"/>
      <c r="D1861" s="133">
        <v>34</v>
      </c>
      <c r="E1861" s="102"/>
      <c r="F1861" s="102"/>
      <c r="G1861" s="197"/>
      <c r="H1861" s="113" t="s">
        <v>204</v>
      </c>
      <c r="I1861" s="123">
        <f>I1860-I1859</f>
        <v>935</v>
      </c>
    </row>
    <row r="1862" spans="2:9" ht="18.75">
      <c r="B1862" s="129" t="s">
        <v>175</v>
      </c>
      <c r="C1862" s="100"/>
      <c r="D1862" s="133">
        <v>51</v>
      </c>
      <c r="E1862" s="102"/>
      <c r="F1862" s="102"/>
      <c r="G1862" s="197"/>
      <c r="H1862" s="197"/>
      <c r="I1862" s="197"/>
    </row>
    <row r="1863" spans="2:9" ht="18.75">
      <c r="B1863" s="129" t="s">
        <v>176</v>
      </c>
      <c r="C1863" s="100"/>
      <c r="D1863" s="133">
        <v>51</v>
      </c>
      <c r="E1863" s="102"/>
      <c r="F1863" s="102"/>
      <c r="G1863" s="197"/>
      <c r="H1863" s="197"/>
      <c r="I1863" s="119" t="s">
        <v>230</v>
      </c>
    </row>
    <row r="1864" spans="2:9" ht="18.75">
      <c r="B1864" s="130" t="s">
        <v>152</v>
      </c>
      <c r="C1864" s="100"/>
      <c r="D1864" s="133">
        <v>51</v>
      </c>
      <c r="E1864" s="102"/>
      <c r="F1864" s="102"/>
      <c r="G1864" s="197"/>
      <c r="H1864" s="197"/>
      <c r="I1864" s="197"/>
    </row>
    <row r="1865" spans="2:9" ht="18.75">
      <c r="B1865" s="130" t="s">
        <v>151</v>
      </c>
      <c r="C1865" s="100"/>
      <c r="D1865" s="134">
        <v>51</v>
      </c>
      <c r="E1865" s="102"/>
      <c r="F1865" s="102"/>
      <c r="G1865" s="197"/>
      <c r="H1865" s="197"/>
      <c r="I1865" s="197"/>
    </row>
    <row r="1866" spans="2:9" ht="18.75">
      <c r="B1866" s="129" t="s">
        <v>177</v>
      </c>
      <c r="C1866" s="100"/>
      <c r="D1866" s="135">
        <v>34</v>
      </c>
      <c r="E1866" s="102"/>
      <c r="F1866" s="102"/>
      <c r="G1866" s="197"/>
      <c r="H1866" s="197"/>
      <c r="I1866" s="197"/>
    </row>
    <row r="1867" spans="2:9">
      <c r="B1867" s="114"/>
      <c r="C1867" s="197"/>
      <c r="D1867" s="197"/>
      <c r="E1867" s="197"/>
      <c r="F1867" s="197"/>
      <c r="G1867" s="197"/>
      <c r="H1867" s="197"/>
      <c r="I1867" s="197"/>
    </row>
    <row r="1868" spans="2:9">
      <c r="B1868" s="114"/>
      <c r="C1868" s="197"/>
      <c r="D1868" s="197"/>
      <c r="E1868" s="197"/>
      <c r="F1868" s="197"/>
      <c r="G1868" s="197"/>
      <c r="H1868" s="197"/>
      <c r="I1868" s="197"/>
    </row>
    <row r="1869" spans="2:9">
      <c r="B1869" s="114"/>
      <c r="C1869" s="197"/>
      <c r="D1869" s="197"/>
      <c r="E1869" s="197"/>
      <c r="F1869" s="197"/>
      <c r="G1869" s="197"/>
      <c r="H1869" s="197"/>
      <c r="I1869" s="197"/>
    </row>
    <row r="1870" spans="2:9">
      <c r="B1870" s="114"/>
      <c r="C1870" s="197"/>
      <c r="D1870" s="197"/>
      <c r="E1870" s="197"/>
      <c r="F1870" s="197"/>
      <c r="G1870" s="197"/>
      <c r="H1870" s="197"/>
      <c r="I1870" s="197"/>
    </row>
    <row r="1871" spans="2:9">
      <c r="B1871" s="114"/>
      <c r="C1871" s="197"/>
      <c r="D1871" s="197"/>
      <c r="E1871" s="197"/>
      <c r="F1871" s="197"/>
      <c r="G1871" s="197"/>
      <c r="H1871" s="197"/>
      <c r="I1871" s="197"/>
    </row>
    <row r="1872" spans="2:9">
      <c r="B1872" s="114"/>
      <c r="C1872" s="197"/>
      <c r="D1872" s="197"/>
      <c r="E1872" s="197"/>
      <c r="F1872" s="197"/>
      <c r="G1872" s="197"/>
      <c r="H1872" s="197"/>
      <c r="I1872" s="197"/>
    </row>
    <row r="1873" spans="1:9">
      <c r="B1873" s="114"/>
      <c r="C1873" s="197"/>
      <c r="D1873" s="197"/>
      <c r="E1873" s="197"/>
      <c r="F1873" s="197"/>
      <c r="G1873" s="197"/>
      <c r="H1873" s="197"/>
      <c r="I1873" s="197"/>
    </row>
    <row r="1874" spans="1:9">
      <c r="B1874" s="114"/>
      <c r="C1874" s="197"/>
      <c r="D1874" s="197"/>
      <c r="E1874" s="197"/>
      <c r="F1874" s="197"/>
      <c r="G1874" s="197"/>
      <c r="H1874" s="197"/>
      <c r="I1874" s="197"/>
    </row>
    <row r="1875" spans="1:9">
      <c r="B1875" s="114"/>
      <c r="C1875" s="197"/>
      <c r="D1875" s="197"/>
      <c r="E1875" s="197"/>
      <c r="F1875" s="197"/>
      <c r="G1875" s="197"/>
      <c r="H1875" s="197"/>
      <c r="I1875" s="197"/>
    </row>
    <row r="1876" spans="1:9">
      <c r="B1876" s="114"/>
      <c r="C1876" s="197"/>
      <c r="D1876" s="197"/>
      <c r="E1876" s="197"/>
      <c r="F1876" s="197"/>
      <c r="G1876" s="197"/>
      <c r="H1876" s="197"/>
      <c r="I1876" s="197"/>
    </row>
    <row r="1877" spans="1:9">
      <c r="B1877" s="114"/>
      <c r="C1877" s="197"/>
      <c r="D1877" s="197"/>
      <c r="E1877" s="197"/>
      <c r="F1877" s="197"/>
      <c r="G1877" s="197"/>
      <c r="H1877" s="197"/>
      <c r="I1877" s="197"/>
    </row>
    <row r="1878" spans="1:9">
      <c r="B1878" s="114"/>
      <c r="C1878" s="197"/>
      <c r="D1878" s="197"/>
      <c r="E1878" s="197"/>
      <c r="F1878" s="197"/>
      <c r="G1878" s="197"/>
      <c r="H1878" s="197"/>
      <c r="I1878" s="197"/>
    </row>
    <row r="1879" spans="1:9">
      <c r="B1879" s="114"/>
      <c r="C1879" s="197"/>
      <c r="D1879" s="197"/>
      <c r="E1879" s="197"/>
      <c r="F1879" s="197"/>
      <c r="G1879" s="197"/>
      <c r="H1879" s="197"/>
      <c r="I1879" s="197"/>
    </row>
    <row r="1880" spans="1:9">
      <c r="B1880" s="114"/>
      <c r="C1880" s="197"/>
      <c r="D1880" s="197"/>
      <c r="E1880" s="197"/>
      <c r="F1880" s="197"/>
      <c r="G1880" s="197"/>
      <c r="H1880" s="197"/>
      <c r="I1880" s="197"/>
    </row>
    <row r="1881" spans="1:9">
      <c r="B1881" s="114"/>
      <c r="C1881" s="197"/>
      <c r="D1881" s="197"/>
      <c r="E1881" s="197"/>
      <c r="F1881" s="197"/>
      <c r="G1881" s="197"/>
      <c r="H1881" s="197"/>
      <c r="I1881" s="197"/>
    </row>
    <row r="1882" spans="1:9">
      <c r="B1882" s="114"/>
      <c r="C1882" s="197"/>
      <c r="D1882" s="197"/>
      <c r="E1882" s="197"/>
      <c r="F1882" s="197"/>
      <c r="G1882" s="197"/>
      <c r="H1882" s="197"/>
      <c r="I1882" s="197"/>
    </row>
    <row r="1883" spans="1:9">
      <c r="A1883" s="107">
        <v>48</v>
      </c>
      <c r="B1883" s="109"/>
      <c r="C1883" s="95" t="s">
        <v>197</v>
      </c>
      <c r="D1883" s="95" t="s">
        <v>198</v>
      </c>
      <c r="E1883" s="117"/>
      <c r="F1883" s="117"/>
      <c r="G1883" s="197"/>
      <c r="H1883" s="197"/>
      <c r="I1883" s="197"/>
    </row>
    <row r="1884" spans="1:9" ht="67.5">
      <c r="B1884" s="110" t="s">
        <v>199</v>
      </c>
      <c r="C1884" s="16" t="s">
        <v>59</v>
      </c>
      <c r="D1884" s="16" t="s">
        <v>60</v>
      </c>
      <c r="E1884" s="116" t="s">
        <v>228</v>
      </c>
      <c r="F1884" s="116" t="s">
        <v>225</v>
      </c>
      <c r="G1884" s="104"/>
      <c r="H1884" s="104"/>
      <c r="I1884" s="104"/>
    </row>
    <row r="1885" spans="1:9" ht="18.75">
      <c r="B1885" s="129" t="s">
        <v>25</v>
      </c>
      <c r="C1885" s="100"/>
      <c r="D1885" s="131">
        <v>34</v>
      </c>
      <c r="E1885" s="102"/>
      <c r="F1885" s="102"/>
      <c r="G1885" s="197"/>
      <c r="H1885" s="198" t="s">
        <v>226</v>
      </c>
      <c r="I1885" s="198"/>
    </row>
    <row r="1886" spans="1:9" ht="18.75">
      <c r="B1886" s="129" t="s">
        <v>24</v>
      </c>
      <c r="C1886" s="100"/>
      <c r="D1886" s="132">
        <v>51</v>
      </c>
      <c r="E1886" s="102"/>
      <c r="F1886" s="102"/>
      <c r="G1886" s="197"/>
      <c r="H1886" s="112" t="s">
        <v>201</v>
      </c>
      <c r="I1886" s="199">
        <f>SUM(F1885:F1906)</f>
        <v>0</v>
      </c>
    </row>
    <row r="1887" spans="1:9" ht="18.75">
      <c r="B1887" s="129" t="s">
        <v>11</v>
      </c>
      <c r="C1887" s="100"/>
      <c r="D1887" s="131">
        <v>34</v>
      </c>
      <c r="E1887" s="102"/>
      <c r="F1887" s="102"/>
      <c r="G1887" s="197"/>
      <c r="H1887" s="113" t="s">
        <v>202</v>
      </c>
      <c r="I1887" s="197">
        <f>SUMPRODUCT(D1885:D1906,F1885:F1906)</f>
        <v>0</v>
      </c>
    </row>
    <row r="1888" spans="1:9" ht="18.75">
      <c r="B1888" s="129" t="s">
        <v>160</v>
      </c>
      <c r="C1888" s="100"/>
      <c r="D1888" s="132">
        <v>102</v>
      </c>
      <c r="E1888" s="102"/>
      <c r="F1888" s="102"/>
      <c r="G1888" s="197"/>
      <c r="H1888" s="113" t="s">
        <v>203</v>
      </c>
      <c r="I1888" s="197">
        <f>SUM(D1885:D1906)</f>
        <v>935</v>
      </c>
    </row>
    <row r="1889" spans="2:9" ht="18.75">
      <c r="B1889" s="129" t="s">
        <v>14</v>
      </c>
      <c r="C1889" s="100"/>
      <c r="D1889" s="131">
        <v>34</v>
      </c>
      <c r="E1889" s="102"/>
      <c r="F1889" s="102"/>
      <c r="G1889" s="197"/>
      <c r="H1889" s="113" t="s">
        <v>204</v>
      </c>
      <c r="I1889" s="197">
        <f>I1888-I1887</f>
        <v>935</v>
      </c>
    </row>
    <row r="1890" spans="2:9" ht="18.75">
      <c r="B1890" s="129" t="s">
        <v>9</v>
      </c>
      <c r="C1890" s="100"/>
      <c r="D1890" s="132">
        <v>34</v>
      </c>
      <c r="E1890" s="102"/>
      <c r="F1890" s="102"/>
      <c r="G1890" s="197"/>
      <c r="H1890" s="197"/>
      <c r="I1890" s="197"/>
    </row>
    <row r="1891" spans="2:9" ht="18.75">
      <c r="B1891" s="129" t="s">
        <v>13</v>
      </c>
      <c r="C1891" s="100"/>
      <c r="D1891" s="131">
        <v>34</v>
      </c>
      <c r="E1891" s="102"/>
      <c r="F1891" s="102"/>
      <c r="G1891" s="197"/>
      <c r="H1891" s="197"/>
      <c r="I1891" s="119" t="s">
        <v>244</v>
      </c>
    </row>
    <row r="1892" spans="2:9" ht="18.75">
      <c r="B1892" s="129" t="s">
        <v>158</v>
      </c>
      <c r="C1892" s="100"/>
      <c r="D1892" s="132">
        <v>34</v>
      </c>
      <c r="E1892" s="102"/>
      <c r="F1892" s="102"/>
      <c r="G1892" s="197"/>
      <c r="H1892" s="197"/>
      <c r="I1892" s="197"/>
    </row>
    <row r="1893" spans="2:9" ht="18.75">
      <c r="B1893" s="129" t="s">
        <v>153</v>
      </c>
      <c r="C1893" s="100"/>
      <c r="D1893" s="131">
        <v>34</v>
      </c>
      <c r="E1893" s="102"/>
      <c r="F1893" s="102"/>
      <c r="G1893" s="197"/>
      <c r="H1893" s="197"/>
      <c r="I1893" s="197"/>
    </row>
    <row r="1894" spans="2:9" ht="18.75">
      <c r="B1894" s="129" t="s">
        <v>12</v>
      </c>
      <c r="C1894" s="100"/>
      <c r="D1894" s="131">
        <v>34</v>
      </c>
      <c r="E1894" s="102"/>
      <c r="F1894" s="102"/>
      <c r="G1894" s="197"/>
      <c r="H1894" s="197"/>
      <c r="I1894" s="197"/>
    </row>
    <row r="1895" spans="2:9" ht="18.75">
      <c r="B1895" s="129" t="s">
        <v>150</v>
      </c>
      <c r="C1895" s="100"/>
      <c r="D1895" s="131">
        <v>34</v>
      </c>
      <c r="E1895" s="102"/>
      <c r="F1895" s="102"/>
      <c r="G1895" s="197"/>
      <c r="H1895" s="197"/>
      <c r="I1895" s="197"/>
    </row>
    <row r="1896" spans="2:9" ht="18.75">
      <c r="B1896" s="129" t="s">
        <v>17</v>
      </c>
      <c r="C1896" s="100"/>
      <c r="D1896" s="132">
        <v>51</v>
      </c>
      <c r="E1896" s="102"/>
      <c r="F1896" s="102"/>
      <c r="G1896" s="197"/>
      <c r="H1896" s="197"/>
      <c r="I1896" s="197"/>
    </row>
    <row r="1897" spans="2:9" ht="18.75">
      <c r="B1897" s="129" t="s">
        <v>168</v>
      </c>
      <c r="C1897" s="100"/>
      <c r="D1897" s="131">
        <v>34</v>
      </c>
      <c r="E1897" s="102"/>
      <c r="F1897" s="102"/>
      <c r="G1897" s="197"/>
      <c r="H1897" s="198" t="s">
        <v>227</v>
      </c>
      <c r="I1897" s="198"/>
    </row>
    <row r="1898" spans="2:9" ht="18.75">
      <c r="B1898" s="129" t="s">
        <v>16</v>
      </c>
      <c r="C1898" s="100"/>
      <c r="D1898" s="131">
        <v>34</v>
      </c>
      <c r="E1898" s="102"/>
      <c r="F1898" s="102"/>
      <c r="G1898" s="197"/>
      <c r="H1898" s="112" t="s">
        <v>201</v>
      </c>
      <c r="I1898" s="199">
        <f>SUM(E1885:E1906)</f>
        <v>0</v>
      </c>
    </row>
    <row r="1899" spans="2:9" ht="18.75">
      <c r="B1899" s="129" t="s">
        <v>18</v>
      </c>
      <c r="C1899" s="100"/>
      <c r="D1899" s="131">
        <v>51</v>
      </c>
      <c r="E1899" s="102"/>
      <c r="F1899" s="102"/>
      <c r="G1899" s="197"/>
      <c r="H1899" s="113" t="s">
        <v>202</v>
      </c>
      <c r="I1899" s="197">
        <f>SUMPRODUCT(D1885:D1906,E1885:E1906)</f>
        <v>0</v>
      </c>
    </row>
    <row r="1900" spans="2:9" ht="18.75">
      <c r="B1900" s="129" t="s">
        <v>173</v>
      </c>
      <c r="C1900" s="100"/>
      <c r="D1900" s="132">
        <v>34</v>
      </c>
      <c r="E1900" s="102"/>
      <c r="F1900" s="102"/>
      <c r="G1900" s="197"/>
      <c r="H1900" s="113" t="s">
        <v>203</v>
      </c>
      <c r="I1900" s="123">
        <f>SUM(D1885:D1906)</f>
        <v>935</v>
      </c>
    </row>
    <row r="1901" spans="2:9" ht="18.75">
      <c r="B1901" s="129" t="s">
        <v>174</v>
      </c>
      <c r="C1901" s="100"/>
      <c r="D1901" s="133">
        <v>34</v>
      </c>
      <c r="E1901" s="102"/>
      <c r="F1901" s="102"/>
      <c r="G1901" s="197"/>
      <c r="H1901" s="113" t="s">
        <v>204</v>
      </c>
      <c r="I1901" s="123">
        <f>I1900-I1899</f>
        <v>935</v>
      </c>
    </row>
    <row r="1902" spans="2:9" ht="18.75">
      <c r="B1902" s="129" t="s">
        <v>175</v>
      </c>
      <c r="C1902" s="100"/>
      <c r="D1902" s="133">
        <v>51</v>
      </c>
      <c r="E1902" s="102"/>
      <c r="F1902" s="102"/>
      <c r="G1902" s="197"/>
      <c r="H1902" s="197"/>
      <c r="I1902" s="197"/>
    </row>
    <row r="1903" spans="2:9" ht="18.75">
      <c r="B1903" s="129" t="s">
        <v>176</v>
      </c>
      <c r="C1903" s="100"/>
      <c r="D1903" s="133">
        <v>51</v>
      </c>
      <c r="E1903" s="102"/>
      <c r="F1903" s="102"/>
      <c r="G1903" s="197"/>
      <c r="H1903" s="197"/>
      <c r="I1903" s="119" t="s">
        <v>230</v>
      </c>
    </row>
    <row r="1904" spans="2:9" ht="18.75">
      <c r="B1904" s="130" t="s">
        <v>152</v>
      </c>
      <c r="C1904" s="100"/>
      <c r="D1904" s="133">
        <v>51</v>
      </c>
      <c r="E1904" s="102"/>
      <c r="F1904" s="102"/>
      <c r="G1904" s="197"/>
      <c r="H1904" s="197"/>
      <c r="I1904" s="197"/>
    </row>
    <row r="1905" spans="2:9" ht="18.75">
      <c r="B1905" s="130" t="s">
        <v>151</v>
      </c>
      <c r="C1905" s="100"/>
      <c r="D1905" s="134">
        <v>51</v>
      </c>
      <c r="E1905" s="102"/>
      <c r="F1905" s="102"/>
      <c r="G1905" s="197"/>
      <c r="H1905" s="197"/>
      <c r="I1905" s="197"/>
    </row>
    <row r="1906" spans="2:9" ht="18.75">
      <c r="B1906" s="129" t="s">
        <v>177</v>
      </c>
      <c r="C1906" s="100"/>
      <c r="D1906" s="135">
        <v>34</v>
      </c>
      <c r="E1906" s="102"/>
      <c r="F1906" s="102"/>
      <c r="G1906" s="197"/>
      <c r="H1906" s="197"/>
      <c r="I1906" s="197"/>
    </row>
    <row r="1907" spans="2:9">
      <c r="B1907" s="114"/>
      <c r="C1907" s="197"/>
      <c r="D1907" s="197"/>
      <c r="E1907" s="197"/>
      <c r="F1907" s="197"/>
      <c r="G1907" s="197"/>
      <c r="H1907" s="197"/>
      <c r="I1907" s="197"/>
    </row>
    <row r="1908" spans="2:9">
      <c r="B1908" s="114"/>
      <c r="C1908" s="197"/>
      <c r="D1908" s="197"/>
      <c r="E1908" s="197"/>
      <c r="F1908" s="197"/>
      <c r="G1908" s="197"/>
      <c r="H1908" s="197"/>
      <c r="I1908" s="197"/>
    </row>
    <row r="1909" spans="2:9">
      <c r="B1909" s="114"/>
      <c r="C1909" s="197"/>
      <c r="D1909" s="197"/>
      <c r="E1909" s="197"/>
      <c r="F1909" s="197"/>
      <c r="G1909" s="197"/>
      <c r="H1909" s="197"/>
      <c r="I1909" s="197"/>
    </row>
    <row r="1910" spans="2:9">
      <c r="B1910" s="114"/>
      <c r="C1910" s="197"/>
      <c r="D1910" s="197"/>
      <c r="E1910" s="197"/>
      <c r="F1910" s="197"/>
      <c r="G1910" s="197"/>
      <c r="H1910" s="197"/>
      <c r="I1910" s="197"/>
    </row>
    <row r="1911" spans="2:9">
      <c r="B1911" s="114"/>
      <c r="C1911" s="197"/>
      <c r="D1911" s="197"/>
      <c r="E1911" s="197"/>
      <c r="F1911" s="197"/>
      <c r="G1911" s="197"/>
      <c r="H1911" s="197"/>
      <c r="I1911" s="197"/>
    </row>
    <row r="1912" spans="2:9">
      <c r="B1912" s="114"/>
      <c r="C1912" s="197"/>
      <c r="D1912" s="197"/>
      <c r="E1912" s="197"/>
      <c r="F1912" s="197"/>
      <c r="G1912" s="197"/>
      <c r="H1912" s="197"/>
      <c r="I1912" s="197"/>
    </row>
    <row r="1913" spans="2:9">
      <c r="B1913" s="114"/>
      <c r="C1913" s="197"/>
      <c r="D1913" s="197"/>
      <c r="E1913" s="197"/>
      <c r="F1913" s="197"/>
      <c r="G1913" s="197"/>
      <c r="H1913" s="197"/>
      <c r="I1913" s="197"/>
    </row>
    <row r="1914" spans="2:9">
      <c r="B1914" s="114"/>
      <c r="C1914" s="197"/>
      <c r="D1914" s="197"/>
      <c r="E1914" s="197"/>
      <c r="F1914" s="197"/>
      <c r="G1914" s="197"/>
      <c r="H1914" s="197"/>
      <c r="I1914" s="197"/>
    </row>
    <row r="1915" spans="2:9">
      <c r="B1915" s="114"/>
      <c r="C1915" s="197"/>
      <c r="D1915" s="197"/>
      <c r="E1915" s="197"/>
      <c r="F1915" s="197"/>
      <c r="G1915" s="197"/>
      <c r="H1915" s="197"/>
      <c r="I1915" s="197"/>
    </row>
    <row r="1916" spans="2:9">
      <c r="B1916" s="114"/>
      <c r="C1916" s="197"/>
      <c r="D1916" s="197"/>
      <c r="E1916" s="197"/>
      <c r="F1916" s="197"/>
      <c r="G1916" s="197"/>
      <c r="H1916" s="197"/>
      <c r="I1916" s="197"/>
    </row>
    <row r="1917" spans="2:9">
      <c r="B1917" s="114"/>
      <c r="C1917" s="197"/>
      <c r="D1917" s="197"/>
      <c r="E1917" s="197"/>
      <c r="F1917" s="197"/>
      <c r="G1917" s="197"/>
      <c r="H1917" s="197"/>
      <c r="I1917" s="197"/>
    </row>
    <row r="1918" spans="2:9">
      <c r="B1918" s="114"/>
      <c r="C1918" s="197"/>
      <c r="D1918" s="197"/>
      <c r="E1918" s="197"/>
      <c r="F1918" s="197"/>
      <c r="G1918" s="197"/>
      <c r="H1918" s="197"/>
      <c r="I1918" s="197"/>
    </row>
    <row r="1919" spans="2:9">
      <c r="B1919" s="114"/>
      <c r="C1919" s="197"/>
      <c r="D1919" s="197"/>
      <c r="E1919" s="197"/>
      <c r="F1919" s="197"/>
      <c r="G1919" s="197"/>
      <c r="H1919" s="197"/>
      <c r="I1919" s="197"/>
    </row>
    <row r="1920" spans="2:9">
      <c r="B1920" s="114"/>
      <c r="C1920" s="197"/>
      <c r="D1920" s="197"/>
      <c r="E1920" s="197"/>
      <c r="F1920" s="197"/>
      <c r="G1920" s="197"/>
      <c r="H1920" s="197"/>
      <c r="I1920" s="197"/>
    </row>
    <row r="1921" spans="1:9">
      <c r="B1921" s="114"/>
      <c r="C1921" s="197"/>
      <c r="D1921" s="197"/>
      <c r="E1921" s="197"/>
      <c r="F1921" s="197"/>
      <c r="G1921" s="197"/>
      <c r="H1921" s="197"/>
      <c r="I1921" s="197"/>
    </row>
    <row r="1922" spans="1:9">
      <c r="B1922" s="114"/>
      <c r="C1922" s="197"/>
      <c r="D1922" s="197"/>
      <c r="E1922" s="197"/>
      <c r="F1922" s="197"/>
      <c r="G1922" s="197"/>
      <c r="H1922" s="197"/>
      <c r="I1922" s="197"/>
    </row>
    <row r="1923" spans="1:9">
      <c r="A1923" s="107">
        <v>49</v>
      </c>
      <c r="B1923" s="109"/>
      <c r="C1923" s="95" t="s">
        <v>197</v>
      </c>
      <c r="D1923" s="95" t="s">
        <v>198</v>
      </c>
      <c r="E1923" s="117"/>
      <c r="F1923" s="117"/>
      <c r="G1923" s="197"/>
      <c r="H1923" s="197"/>
      <c r="I1923" s="197"/>
    </row>
    <row r="1924" spans="1:9" ht="67.5">
      <c r="B1924" s="110" t="s">
        <v>199</v>
      </c>
      <c r="C1924" s="16" t="s">
        <v>59</v>
      </c>
      <c r="D1924" s="16" t="s">
        <v>60</v>
      </c>
      <c r="E1924" s="116" t="s">
        <v>228</v>
      </c>
      <c r="F1924" s="116" t="s">
        <v>225</v>
      </c>
      <c r="G1924" s="104"/>
      <c r="H1924" s="104"/>
      <c r="I1924" s="104"/>
    </row>
    <row r="1925" spans="1:9" ht="18.75">
      <c r="B1925" s="129" t="s">
        <v>25</v>
      </c>
      <c r="C1925" s="100"/>
      <c r="D1925" s="131">
        <v>34</v>
      </c>
      <c r="E1925" s="102"/>
      <c r="F1925" s="102"/>
      <c r="G1925" s="197"/>
      <c r="H1925" s="198" t="s">
        <v>226</v>
      </c>
      <c r="I1925" s="198"/>
    </row>
    <row r="1926" spans="1:9" ht="18.75">
      <c r="B1926" s="129" t="s">
        <v>24</v>
      </c>
      <c r="C1926" s="100"/>
      <c r="D1926" s="132">
        <v>51</v>
      </c>
      <c r="E1926" s="102"/>
      <c r="F1926" s="102"/>
      <c r="G1926" s="197"/>
      <c r="H1926" s="112" t="s">
        <v>201</v>
      </c>
      <c r="I1926" s="199">
        <f>SUM(F1925:F1946)</f>
        <v>0</v>
      </c>
    </row>
    <row r="1927" spans="1:9" ht="18.75">
      <c r="B1927" s="129" t="s">
        <v>11</v>
      </c>
      <c r="C1927" s="100"/>
      <c r="D1927" s="131">
        <v>34</v>
      </c>
      <c r="E1927" s="102"/>
      <c r="F1927" s="102"/>
      <c r="G1927" s="197"/>
      <c r="H1927" s="113" t="s">
        <v>202</v>
      </c>
      <c r="I1927" s="197">
        <f>SUMPRODUCT(D1925:D1946,F1925:F1946)</f>
        <v>0</v>
      </c>
    </row>
    <row r="1928" spans="1:9" ht="18.75">
      <c r="B1928" s="129" t="s">
        <v>160</v>
      </c>
      <c r="C1928" s="100"/>
      <c r="D1928" s="132">
        <v>102</v>
      </c>
      <c r="E1928" s="102"/>
      <c r="F1928" s="102"/>
      <c r="G1928" s="197"/>
      <c r="H1928" s="113" t="s">
        <v>203</v>
      </c>
      <c r="I1928" s="197">
        <f>SUM(D1925:D1946)</f>
        <v>935</v>
      </c>
    </row>
    <row r="1929" spans="1:9" ht="18.75">
      <c r="B1929" s="129" t="s">
        <v>14</v>
      </c>
      <c r="C1929" s="100"/>
      <c r="D1929" s="131">
        <v>34</v>
      </c>
      <c r="E1929" s="102"/>
      <c r="F1929" s="102"/>
      <c r="G1929" s="197"/>
      <c r="H1929" s="113" t="s">
        <v>204</v>
      </c>
      <c r="I1929" s="197">
        <f>I1928-I1927</f>
        <v>935</v>
      </c>
    </row>
    <row r="1930" spans="1:9" ht="18.75">
      <c r="B1930" s="129" t="s">
        <v>9</v>
      </c>
      <c r="C1930" s="100"/>
      <c r="D1930" s="132">
        <v>34</v>
      </c>
      <c r="E1930" s="102"/>
      <c r="F1930" s="102"/>
      <c r="G1930" s="197"/>
      <c r="H1930" s="197"/>
      <c r="I1930" s="197"/>
    </row>
    <row r="1931" spans="1:9" ht="18.75">
      <c r="B1931" s="129" t="s">
        <v>13</v>
      </c>
      <c r="C1931" s="100"/>
      <c r="D1931" s="131">
        <v>34</v>
      </c>
      <c r="E1931" s="102"/>
      <c r="F1931" s="102"/>
      <c r="G1931" s="197"/>
      <c r="H1931" s="197"/>
      <c r="I1931" s="119" t="s">
        <v>244</v>
      </c>
    </row>
    <row r="1932" spans="1:9" ht="18.75">
      <c r="B1932" s="129" t="s">
        <v>158</v>
      </c>
      <c r="C1932" s="100"/>
      <c r="D1932" s="132">
        <v>34</v>
      </c>
      <c r="E1932" s="102"/>
      <c r="F1932" s="102"/>
      <c r="G1932" s="197"/>
      <c r="H1932" s="197"/>
      <c r="I1932" s="197"/>
    </row>
    <row r="1933" spans="1:9" ht="18.75">
      <c r="B1933" s="129" t="s">
        <v>153</v>
      </c>
      <c r="C1933" s="100"/>
      <c r="D1933" s="131">
        <v>34</v>
      </c>
      <c r="E1933" s="102"/>
      <c r="F1933" s="102"/>
      <c r="G1933" s="197"/>
      <c r="H1933" s="197"/>
      <c r="I1933" s="197"/>
    </row>
    <row r="1934" spans="1:9" ht="18.75">
      <c r="B1934" s="129" t="s">
        <v>12</v>
      </c>
      <c r="C1934" s="100"/>
      <c r="D1934" s="131">
        <v>34</v>
      </c>
      <c r="E1934" s="102"/>
      <c r="F1934" s="102"/>
      <c r="G1934" s="197"/>
      <c r="H1934" s="197"/>
      <c r="I1934" s="197"/>
    </row>
    <row r="1935" spans="1:9" ht="18.75">
      <c r="B1935" s="129" t="s">
        <v>150</v>
      </c>
      <c r="C1935" s="100"/>
      <c r="D1935" s="131">
        <v>34</v>
      </c>
      <c r="E1935" s="102"/>
      <c r="F1935" s="102"/>
      <c r="G1935" s="197"/>
      <c r="H1935" s="197"/>
      <c r="I1935" s="197"/>
    </row>
    <row r="1936" spans="1:9" ht="18.75">
      <c r="B1936" s="129" t="s">
        <v>17</v>
      </c>
      <c r="C1936" s="100"/>
      <c r="D1936" s="132">
        <v>51</v>
      </c>
      <c r="E1936" s="102"/>
      <c r="F1936" s="102"/>
      <c r="G1936" s="197"/>
      <c r="H1936" s="197"/>
      <c r="I1936" s="197"/>
    </row>
    <row r="1937" spans="2:9" ht="18.75">
      <c r="B1937" s="129" t="s">
        <v>168</v>
      </c>
      <c r="C1937" s="100"/>
      <c r="D1937" s="131">
        <v>34</v>
      </c>
      <c r="E1937" s="102"/>
      <c r="F1937" s="102"/>
      <c r="G1937" s="197"/>
      <c r="H1937" s="198" t="s">
        <v>227</v>
      </c>
      <c r="I1937" s="198"/>
    </row>
    <row r="1938" spans="2:9" ht="18.75">
      <c r="B1938" s="129" t="s">
        <v>16</v>
      </c>
      <c r="C1938" s="100"/>
      <c r="D1938" s="131">
        <v>34</v>
      </c>
      <c r="E1938" s="102"/>
      <c r="F1938" s="102"/>
      <c r="G1938" s="197"/>
      <c r="H1938" s="112" t="s">
        <v>201</v>
      </c>
      <c r="I1938" s="199">
        <f>SUM(E1925:E1946)</f>
        <v>0</v>
      </c>
    </row>
    <row r="1939" spans="2:9" ht="18.75">
      <c r="B1939" s="129" t="s">
        <v>18</v>
      </c>
      <c r="C1939" s="100"/>
      <c r="D1939" s="131">
        <v>51</v>
      </c>
      <c r="E1939" s="102"/>
      <c r="F1939" s="102"/>
      <c r="G1939" s="197"/>
      <c r="H1939" s="113" t="s">
        <v>202</v>
      </c>
      <c r="I1939" s="197">
        <f>SUMPRODUCT(D1925:D1946,E1925:E1946)</f>
        <v>0</v>
      </c>
    </row>
    <row r="1940" spans="2:9" ht="18.75">
      <c r="B1940" s="129" t="s">
        <v>173</v>
      </c>
      <c r="C1940" s="100"/>
      <c r="D1940" s="132">
        <v>34</v>
      </c>
      <c r="E1940" s="102"/>
      <c r="F1940" s="102"/>
      <c r="G1940" s="197"/>
      <c r="H1940" s="113" t="s">
        <v>203</v>
      </c>
      <c r="I1940" s="123">
        <f>SUM(D1925:D1946)</f>
        <v>935</v>
      </c>
    </row>
    <row r="1941" spans="2:9" ht="18.75">
      <c r="B1941" s="129" t="s">
        <v>174</v>
      </c>
      <c r="C1941" s="100"/>
      <c r="D1941" s="133">
        <v>34</v>
      </c>
      <c r="E1941" s="102"/>
      <c r="F1941" s="102"/>
      <c r="G1941" s="197"/>
      <c r="H1941" s="113" t="s">
        <v>204</v>
      </c>
      <c r="I1941" s="123">
        <f>I1940-I1939</f>
        <v>935</v>
      </c>
    </row>
    <row r="1942" spans="2:9" ht="18.75">
      <c r="B1942" s="129" t="s">
        <v>175</v>
      </c>
      <c r="C1942" s="100"/>
      <c r="D1942" s="133">
        <v>51</v>
      </c>
      <c r="E1942" s="102"/>
      <c r="F1942" s="102"/>
      <c r="G1942" s="197"/>
      <c r="H1942" s="197"/>
      <c r="I1942" s="197"/>
    </row>
    <row r="1943" spans="2:9" ht="18.75">
      <c r="B1943" s="129" t="s">
        <v>176</v>
      </c>
      <c r="C1943" s="100"/>
      <c r="D1943" s="133">
        <v>51</v>
      </c>
      <c r="E1943" s="102"/>
      <c r="F1943" s="102"/>
      <c r="G1943" s="197"/>
      <c r="H1943" s="197"/>
      <c r="I1943" s="119" t="s">
        <v>230</v>
      </c>
    </row>
    <row r="1944" spans="2:9" ht="18.75">
      <c r="B1944" s="130" t="s">
        <v>152</v>
      </c>
      <c r="C1944" s="100"/>
      <c r="D1944" s="133">
        <v>51</v>
      </c>
      <c r="E1944" s="102"/>
      <c r="F1944" s="102"/>
      <c r="G1944" s="197"/>
      <c r="H1944" s="197"/>
      <c r="I1944" s="197"/>
    </row>
    <row r="1945" spans="2:9" ht="18.75">
      <c r="B1945" s="130" t="s">
        <v>151</v>
      </c>
      <c r="C1945" s="100"/>
      <c r="D1945" s="134">
        <v>51</v>
      </c>
      <c r="E1945" s="102"/>
      <c r="F1945" s="102"/>
      <c r="G1945" s="197"/>
      <c r="H1945" s="197"/>
      <c r="I1945" s="197"/>
    </row>
    <row r="1946" spans="2:9" ht="18.75">
      <c r="B1946" s="129" t="s">
        <v>177</v>
      </c>
      <c r="C1946" s="100"/>
      <c r="D1946" s="135">
        <v>34</v>
      </c>
      <c r="E1946" s="102"/>
      <c r="F1946" s="102"/>
      <c r="G1946" s="197"/>
      <c r="H1946" s="197"/>
      <c r="I1946" s="197"/>
    </row>
    <row r="1947" spans="2:9">
      <c r="B1947" s="114"/>
      <c r="C1947" s="197"/>
      <c r="D1947" s="197"/>
      <c r="E1947" s="197"/>
      <c r="F1947" s="197"/>
      <c r="G1947" s="197"/>
      <c r="H1947" s="197"/>
      <c r="I1947" s="197"/>
    </row>
    <row r="1948" spans="2:9">
      <c r="B1948" s="114"/>
      <c r="C1948" s="197"/>
      <c r="D1948" s="197"/>
      <c r="E1948" s="197"/>
      <c r="F1948" s="197"/>
      <c r="G1948" s="197"/>
      <c r="H1948" s="197"/>
      <c r="I1948" s="197"/>
    </row>
    <row r="1949" spans="2:9">
      <c r="B1949" s="114"/>
      <c r="C1949" s="197"/>
      <c r="D1949" s="197"/>
      <c r="E1949" s="197"/>
      <c r="F1949" s="197"/>
      <c r="G1949" s="197"/>
      <c r="H1949" s="197"/>
      <c r="I1949" s="197"/>
    </row>
    <row r="1950" spans="2:9">
      <c r="B1950" s="114"/>
      <c r="C1950" s="197"/>
      <c r="D1950" s="197"/>
      <c r="E1950" s="197"/>
      <c r="F1950" s="197"/>
      <c r="G1950" s="197"/>
      <c r="H1950" s="197"/>
      <c r="I1950" s="197"/>
    </row>
    <row r="1951" spans="2:9">
      <c r="B1951" s="114"/>
      <c r="C1951" s="197"/>
      <c r="D1951" s="197"/>
      <c r="E1951" s="197"/>
      <c r="F1951" s="197"/>
      <c r="G1951" s="197"/>
      <c r="H1951" s="197"/>
      <c r="I1951" s="197"/>
    </row>
    <row r="1952" spans="2:9">
      <c r="B1952" s="114"/>
      <c r="C1952" s="197"/>
      <c r="D1952" s="197"/>
      <c r="E1952" s="197"/>
      <c r="F1952" s="197"/>
      <c r="G1952" s="197"/>
      <c r="H1952" s="197"/>
      <c r="I1952" s="197"/>
    </row>
    <row r="1953" spans="1:9">
      <c r="B1953" s="114"/>
      <c r="C1953" s="197"/>
      <c r="D1953" s="197"/>
      <c r="E1953" s="197"/>
      <c r="F1953" s="197"/>
      <c r="G1953" s="197"/>
      <c r="H1953" s="197"/>
      <c r="I1953" s="197"/>
    </row>
    <row r="1954" spans="1:9">
      <c r="B1954" s="114"/>
      <c r="C1954" s="197"/>
      <c r="D1954" s="197"/>
      <c r="E1954" s="197"/>
      <c r="F1954" s="197"/>
      <c r="G1954" s="197"/>
      <c r="H1954" s="197"/>
      <c r="I1954" s="197"/>
    </row>
    <row r="1955" spans="1:9">
      <c r="B1955" s="114"/>
      <c r="C1955" s="197"/>
      <c r="D1955" s="197"/>
      <c r="E1955" s="197"/>
      <c r="F1955" s="197"/>
      <c r="G1955" s="197"/>
      <c r="H1955" s="197"/>
      <c r="I1955" s="197"/>
    </row>
    <row r="1956" spans="1:9">
      <c r="B1956" s="114"/>
      <c r="C1956" s="197"/>
      <c r="D1956" s="197"/>
      <c r="E1956" s="197"/>
      <c r="F1956" s="197"/>
      <c r="G1956" s="197"/>
      <c r="H1956" s="197"/>
      <c r="I1956" s="197"/>
    </row>
    <row r="1957" spans="1:9">
      <c r="B1957" s="114"/>
      <c r="C1957" s="197"/>
      <c r="D1957" s="197"/>
      <c r="E1957" s="197"/>
      <c r="F1957" s="197"/>
      <c r="G1957" s="197"/>
      <c r="H1957" s="197"/>
      <c r="I1957" s="197"/>
    </row>
    <row r="1958" spans="1:9">
      <c r="B1958" s="114"/>
      <c r="C1958" s="197"/>
      <c r="D1958" s="197"/>
      <c r="E1958" s="197"/>
      <c r="F1958" s="197"/>
      <c r="G1958" s="197"/>
      <c r="H1958" s="197"/>
      <c r="I1958" s="197"/>
    </row>
    <row r="1959" spans="1:9">
      <c r="B1959" s="114"/>
      <c r="C1959" s="197"/>
      <c r="D1959" s="197"/>
      <c r="E1959" s="197"/>
      <c r="F1959" s="197"/>
      <c r="G1959" s="197"/>
      <c r="H1959" s="197"/>
      <c r="I1959" s="197"/>
    </row>
    <row r="1960" spans="1:9">
      <c r="B1960" s="114"/>
      <c r="C1960" s="197"/>
      <c r="D1960" s="197"/>
      <c r="E1960" s="197"/>
      <c r="F1960" s="197"/>
      <c r="G1960" s="197"/>
      <c r="H1960" s="197"/>
      <c r="I1960" s="197"/>
    </row>
    <row r="1961" spans="1:9">
      <c r="B1961" s="114"/>
      <c r="C1961" s="197"/>
      <c r="D1961" s="197"/>
      <c r="E1961" s="197"/>
      <c r="F1961" s="197"/>
      <c r="G1961" s="197"/>
      <c r="H1961" s="197"/>
      <c r="I1961" s="197"/>
    </row>
    <row r="1962" spans="1:9">
      <c r="B1962" s="114"/>
      <c r="C1962" s="197"/>
      <c r="D1962" s="197"/>
      <c r="E1962" s="197"/>
      <c r="F1962" s="197"/>
      <c r="G1962" s="197"/>
      <c r="H1962" s="197"/>
      <c r="I1962" s="197"/>
    </row>
    <row r="1963" spans="1:9">
      <c r="A1963" s="107">
        <v>50</v>
      </c>
      <c r="B1963" s="109"/>
      <c r="C1963" s="95" t="s">
        <v>197</v>
      </c>
      <c r="D1963" s="95" t="s">
        <v>198</v>
      </c>
      <c r="E1963" s="117"/>
      <c r="F1963" s="117"/>
      <c r="G1963" s="197"/>
      <c r="H1963" s="197"/>
      <c r="I1963" s="197"/>
    </row>
    <row r="1964" spans="1:9" ht="67.5">
      <c r="B1964" s="110" t="s">
        <v>199</v>
      </c>
      <c r="C1964" s="16" t="s">
        <v>59</v>
      </c>
      <c r="D1964" s="16" t="s">
        <v>60</v>
      </c>
      <c r="E1964" s="116" t="s">
        <v>228</v>
      </c>
      <c r="F1964" s="116" t="s">
        <v>225</v>
      </c>
      <c r="G1964" s="104"/>
      <c r="H1964" s="104"/>
      <c r="I1964" s="104"/>
    </row>
    <row r="1965" spans="1:9" ht="18.75">
      <c r="B1965" s="129" t="s">
        <v>25</v>
      </c>
      <c r="C1965" s="100"/>
      <c r="D1965" s="131">
        <v>34</v>
      </c>
      <c r="E1965" s="102"/>
      <c r="F1965" s="102"/>
      <c r="G1965" s="197"/>
      <c r="H1965" s="198" t="s">
        <v>226</v>
      </c>
      <c r="I1965" s="198"/>
    </row>
    <row r="1966" spans="1:9" ht="18.75">
      <c r="B1966" s="129" t="s">
        <v>24</v>
      </c>
      <c r="C1966" s="100"/>
      <c r="D1966" s="132">
        <v>51</v>
      </c>
      <c r="E1966" s="102"/>
      <c r="F1966" s="102"/>
      <c r="G1966" s="197"/>
      <c r="H1966" s="112" t="s">
        <v>201</v>
      </c>
      <c r="I1966" s="199">
        <f>SUM(F1965:F1986)</f>
        <v>0</v>
      </c>
    </row>
    <row r="1967" spans="1:9" ht="18.75">
      <c r="B1967" s="129" t="s">
        <v>11</v>
      </c>
      <c r="C1967" s="100"/>
      <c r="D1967" s="131">
        <v>34</v>
      </c>
      <c r="E1967" s="102"/>
      <c r="F1967" s="102"/>
      <c r="G1967" s="197"/>
      <c r="H1967" s="113" t="s">
        <v>202</v>
      </c>
      <c r="I1967" s="197">
        <f>SUMPRODUCT(D1965:D1986,F1965:F1986)</f>
        <v>0</v>
      </c>
    </row>
    <row r="1968" spans="1:9" ht="18.75">
      <c r="B1968" s="129" t="s">
        <v>160</v>
      </c>
      <c r="C1968" s="100"/>
      <c r="D1968" s="132">
        <v>102</v>
      </c>
      <c r="E1968" s="102"/>
      <c r="F1968" s="102"/>
      <c r="G1968" s="197"/>
      <c r="H1968" s="113" t="s">
        <v>203</v>
      </c>
      <c r="I1968" s="197">
        <f>SUM(D1965:D1986)</f>
        <v>935</v>
      </c>
    </row>
    <row r="1969" spans="2:9" ht="18.75">
      <c r="B1969" s="129" t="s">
        <v>14</v>
      </c>
      <c r="C1969" s="100"/>
      <c r="D1969" s="131">
        <v>34</v>
      </c>
      <c r="E1969" s="102"/>
      <c r="F1969" s="102"/>
      <c r="G1969" s="197"/>
      <c r="H1969" s="113" t="s">
        <v>204</v>
      </c>
      <c r="I1969" s="197">
        <f>I1968-I1967</f>
        <v>935</v>
      </c>
    </row>
    <row r="1970" spans="2:9" ht="18.75">
      <c r="B1970" s="129" t="s">
        <v>9</v>
      </c>
      <c r="C1970" s="100"/>
      <c r="D1970" s="132">
        <v>34</v>
      </c>
      <c r="E1970" s="102"/>
      <c r="F1970" s="102"/>
      <c r="G1970" s="197"/>
      <c r="H1970" s="197"/>
      <c r="I1970" s="197"/>
    </row>
    <row r="1971" spans="2:9" ht="18.75">
      <c r="B1971" s="129" t="s">
        <v>13</v>
      </c>
      <c r="C1971" s="100"/>
      <c r="D1971" s="131">
        <v>34</v>
      </c>
      <c r="E1971" s="102"/>
      <c r="F1971" s="102"/>
      <c r="G1971" s="197"/>
      <c r="H1971" s="197"/>
      <c r="I1971" s="119" t="s">
        <v>244</v>
      </c>
    </row>
    <row r="1972" spans="2:9" ht="18.75">
      <c r="B1972" s="129" t="s">
        <v>158</v>
      </c>
      <c r="C1972" s="100"/>
      <c r="D1972" s="132">
        <v>34</v>
      </c>
      <c r="E1972" s="102"/>
      <c r="F1972" s="102"/>
      <c r="G1972" s="197"/>
      <c r="H1972" s="197"/>
      <c r="I1972" s="197"/>
    </row>
    <row r="1973" spans="2:9" ht="18.75">
      <c r="B1973" s="129" t="s">
        <v>153</v>
      </c>
      <c r="C1973" s="100"/>
      <c r="D1973" s="131">
        <v>34</v>
      </c>
      <c r="E1973" s="102"/>
      <c r="F1973" s="102"/>
      <c r="G1973" s="197"/>
      <c r="H1973" s="197"/>
      <c r="I1973" s="197"/>
    </row>
    <row r="1974" spans="2:9" ht="18.75">
      <c r="B1974" s="129" t="s">
        <v>12</v>
      </c>
      <c r="C1974" s="100"/>
      <c r="D1974" s="131">
        <v>34</v>
      </c>
      <c r="E1974" s="102"/>
      <c r="F1974" s="102"/>
      <c r="G1974" s="197"/>
      <c r="H1974" s="197"/>
      <c r="I1974" s="197"/>
    </row>
    <row r="1975" spans="2:9" ht="18.75">
      <c r="B1975" s="129" t="s">
        <v>150</v>
      </c>
      <c r="C1975" s="100"/>
      <c r="D1975" s="131">
        <v>34</v>
      </c>
      <c r="E1975" s="102"/>
      <c r="F1975" s="102"/>
      <c r="G1975" s="197"/>
      <c r="H1975" s="197"/>
      <c r="I1975" s="197"/>
    </row>
    <row r="1976" spans="2:9" ht="18.75">
      <c r="B1976" s="129" t="s">
        <v>17</v>
      </c>
      <c r="C1976" s="100"/>
      <c r="D1976" s="132">
        <v>51</v>
      </c>
      <c r="E1976" s="102"/>
      <c r="F1976" s="102"/>
      <c r="G1976" s="197"/>
      <c r="H1976" s="197"/>
      <c r="I1976" s="197"/>
    </row>
    <row r="1977" spans="2:9" ht="18.75">
      <c r="B1977" s="129" t="s">
        <v>168</v>
      </c>
      <c r="C1977" s="100"/>
      <c r="D1977" s="131">
        <v>34</v>
      </c>
      <c r="E1977" s="102"/>
      <c r="F1977" s="102"/>
      <c r="G1977" s="197"/>
      <c r="H1977" s="198" t="s">
        <v>227</v>
      </c>
      <c r="I1977" s="198"/>
    </row>
    <row r="1978" spans="2:9" ht="18.75">
      <c r="B1978" s="129" t="s">
        <v>16</v>
      </c>
      <c r="C1978" s="100"/>
      <c r="D1978" s="131">
        <v>34</v>
      </c>
      <c r="E1978" s="102"/>
      <c r="F1978" s="102"/>
      <c r="G1978" s="197"/>
      <c r="H1978" s="112" t="s">
        <v>201</v>
      </c>
      <c r="I1978" s="199">
        <f>SUM(E1965:E1986)</f>
        <v>0</v>
      </c>
    </row>
    <row r="1979" spans="2:9" ht="18.75">
      <c r="B1979" s="129" t="s">
        <v>18</v>
      </c>
      <c r="C1979" s="100"/>
      <c r="D1979" s="131">
        <v>51</v>
      </c>
      <c r="E1979" s="102"/>
      <c r="F1979" s="102"/>
      <c r="G1979" s="197"/>
      <c r="H1979" s="113" t="s">
        <v>202</v>
      </c>
      <c r="I1979" s="197">
        <f>SUMPRODUCT(D1965:D1986,E1965:E1986)</f>
        <v>0</v>
      </c>
    </row>
    <row r="1980" spans="2:9" ht="18.75">
      <c r="B1980" s="129" t="s">
        <v>173</v>
      </c>
      <c r="C1980" s="100"/>
      <c r="D1980" s="132">
        <v>34</v>
      </c>
      <c r="E1980" s="102"/>
      <c r="F1980" s="102"/>
      <c r="G1980" s="197"/>
      <c r="H1980" s="113" t="s">
        <v>203</v>
      </c>
      <c r="I1980" s="123">
        <f>SUM(D1965:D1986)</f>
        <v>935</v>
      </c>
    </row>
    <row r="1981" spans="2:9" ht="18.75">
      <c r="B1981" s="129" t="s">
        <v>174</v>
      </c>
      <c r="C1981" s="100"/>
      <c r="D1981" s="133">
        <v>34</v>
      </c>
      <c r="E1981" s="102"/>
      <c r="F1981" s="102"/>
      <c r="G1981" s="197"/>
      <c r="H1981" s="113" t="s">
        <v>204</v>
      </c>
      <c r="I1981" s="123">
        <f>I1980-I1979</f>
        <v>935</v>
      </c>
    </row>
    <row r="1982" spans="2:9" ht="18.75">
      <c r="B1982" s="129" t="s">
        <v>175</v>
      </c>
      <c r="C1982" s="100"/>
      <c r="D1982" s="133">
        <v>51</v>
      </c>
      <c r="E1982" s="102"/>
      <c r="F1982" s="102"/>
      <c r="G1982" s="197"/>
      <c r="H1982" s="197"/>
      <c r="I1982" s="197"/>
    </row>
    <row r="1983" spans="2:9" ht="18.75">
      <c r="B1983" s="129" t="s">
        <v>176</v>
      </c>
      <c r="C1983" s="100"/>
      <c r="D1983" s="133">
        <v>51</v>
      </c>
      <c r="E1983" s="102"/>
      <c r="F1983" s="102"/>
      <c r="G1983" s="197"/>
      <c r="H1983" s="197"/>
      <c r="I1983" s="119" t="s">
        <v>230</v>
      </c>
    </row>
    <row r="1984" spans="2:9" ht="18.75">
      <c r="B1984" s="130" t="s">
        <v>152</v>
      </c>
      <c r="C1984" s="100"/>
      <c r="D1984" s="133">
        <v>51</v>
      </c>
      <c r="E1984" s="102"/>
      <c r="F1984" s="102"/>
      <c r="G1984" s="197"/>
      <c r="H1984" s="197"/>
      <c r="I1984" s="197"/>
    </row>
    <row r="1985" spans="2:9" ht="18.75">
      <c r="B1985" s="130" t="s">
        <v>151</v>
      </c>
      <c r="C1985" s="100"/>
      <c r="D1985" s="134">
        <v>51</v>
      </c>
      <c r="E1985" s="102"/>
      <c r="F1985" s="102"/>
      <c r="G1985" s="197"/>
      <c r="H1985" s="197"/>
      <c r="I1985" s="197"/>
    </row>
    <row r="1986" spans="2:9" ht="18.75">
      <c r="B1986" s="129" t="s">
        <v>177</v>
      </c>
      <c r="C1986" s="100"/>
      <c r="D1986" s="135">
        <v>34</v>
      </c>
      <c r="E1986" s="102"/>
      <c r="F1986" s="102"/>
      <c r="G1986" s="197"/>
      <c r="H1986" s="197"/>
      <c r="I1986" s="197"/>
    </row>
    <row r="1987" spans="2:9">
      <c r="B1987" s="114"/>
      <c r="C1987" s="197"/>
      <c r="D1987" s="197"/>
      <c r="E1987" s="197"/>
      <c r="F1987" s="197"/>
      <c r="G1987" s="197"/>
      <c r="H1987" s="197"/>
      <c r="I1987" s="197"/>
    </row>
    <row r="1988" spans="2:9">
      <c r="B1988" s="114"/>
      <c r="C1988" s="197"/>
      <c r="D1988" s="197"/>
      <c r="E1988" s="197"/>
      <c r="F1988" s="197"/>
      <c r="G1988" s="197"/>
      <c r="H1988" s="197"/>
      <c r="I1988" s="197"/>
    </row>
    <row r="1989" spans="2:9">
      <c r="B1989" s="114"/>
      <c r="C1989" s="197"/>
      <c r="D1989" s="197"/>
      <c r="E1989" s="197"/>
      <c r="F1989" s="197"/>
      <c r="G1989" s="197"/>
      <c r="H1989" s="197"/>
      <c r="I1989" s="197"/>
    </row>
    <row r="1990" spans="2:9">
      <c r="B1990" s="114"/>
      <c r="C1990" s="197"/>
      <c r="D1990" s="197"/>
      <c r="E1990" s="197"/>
      <c r="F1990" s="197"/>
      <c r="G1990" s="197"/>
      <c r="H1990" s="197"/>
      <c r="I1990" s="197"/>
    </row>
    <row r="1991" spans="2:9">
      <c r="B1991" s="114"/>
      <c r="C1991" s="197"/>
      <c r="D1991" s="197"/>
      <c r="E1991" s="197"/>
      <c r="F1991" s="197"/>
      <c r="G1991" s="197"/>
      <c r="H1991" s="197"/>
      <c r="I1991" s="197"/>
    </row>
    <row r="1992" spans="2:9">
      <c r="B1992" s="114"/>
      <c r="C1992" s="197"/>
      <c r="D1992" s="197"/>
      <c r="E1992" s="197"/>
      <c r="F1992" s="197"/>
      <c r="G1992" s="197"/>
      <c r="H1992" s="197"/>
      <c r="I1992" s="197"/>
    </row>
    <row r="1993" spans="2:9">
      <c r="B1993" s="114"/>
      <c r="C1993" s="197"/>
      <c r="D1993" s="197"/>
      <c r="E1993" s="197"/>
      <c r="F1993" s="197"/>
      <c r="G1993" s="197"/>
      <c r="H1993" s="197"/>
      <c r="I1993" s="197"/>
    </row>
    <row r="1994" spans="2:9">
      <c r="B1994" s="114"/>
      <c r="C1994" s="197"/>
      <c r="D1994" s="197"/>
      <c r="E1994" s="197"/>
      <c r="F1994" s="197"/>
      <c r="G1994" s="197"/>
      <c r="H1994" s="197"/>
      <c r="I1994" s="197"/>
    </row>
    <row r="1995" spans="2:9">
      <c r="B1995" s="114"/>
      <c r="C1995" s="197"/>
      <c r="D1995" s="197"/>
      <c r="E1995" s="197"/>
      <c r="F1995" s="197"/>
      <c r="G1995" s="197"/>
      <c r="H1995" s="197"/>
      <c r="I1995" s="197"/>
    </row>
    <row r="1996" spans="2:9">
      <c r="B1996" s="114"/>
      <c r="C1996" s="197"/>
      <c r="D1996" s="197"/>
      <c r="E1996" s="197"/>
      <c r="F1996" s="197"/>
      <c r="G1996" s="197"/>
      <c r="H1996" s="197"/>
      <c r="I1996" s="197"/>
    </row>
    <row r="1997" spans="2:9">
      <c r="B1997" s="114"/>
      <c r="C1997" s="197"/>
      <c r="D1997" s="197"/>
      <c r="E1997" s="197"/>
      <c r="F1997" s="197"/>
      <c r="G1997" s="197"/>
      <c r="H1997" s="197"/>
      <c r="I1997" s="197"/>
    </row>
    <row r="1998" spans="2:9">
      <c r="B1998" s="114"/>
      <c r="C1998" s="197"/>
      <c r="D1998" s="197"/>
      <c r="E1998" s="197"/>
      <c r="F1998" s="197"/>
      <c r="G1998" s="197"/>
      <c r="H1998" s="197"/>
      <c r="I1998" s="197"/>
    </row>
    <row r="1999" spans="2:9">
      <c r="B1999" s="114"/>
      <c r="C1999" s="197"/>
      <c r="D1999" s="197"/>
      <c r="E1999" s="197"/>
      <c r="F1999" s="197"/>
      <c r="G1999" s="197"/>
      <c r="H1999" s="197"/>
      <c r="I1999" s="197"/>
    </row>
    <row r="2000" spans="2:9">
      <c r="B2000" s="114"/>
      <c r="C2000" s="197"/>
      <c r="D2000" s="197"/>
      <c r="E2000" s="197"/>
      <c r="F2000" s="197"/>
      <c r="G2000" s="197"/>
      <c r="H2000" s="197"/>
      <c r="I2000" s="197"/>
    </row>
    <row r="2001" spans="1:9">
      <c r="B2001" s="114"/>
      <c r="C2001" s="197"/>
      <c r="D2001" s="197"/>
      <c r="E2001" s="197"/>
      <c r="F2001" s="197"/>
      <c r="G2001" s="197"/>
      <c r="H2001" s="197"/>
      <c r="I2001" s="197"/>
    </row>
    <row r="2002" spans="1:9">
      <c r="B2002" s="114"/>
      <c r="C2002" s="197"/>
      <c r="D2002" s="197"/>
      <c r="E2002" s="197"/>
      <c r="F2002" s="197"/>
      <c r="G2002" s="197"/>
      <c r="H2002" s="197"/>
      <c r="I2002" s="197"/>
    </row>
    <row r="2003" spans="1:9">
      <c r="A2003" s="107">
        <v>51</v>
      </c>
      <c r="B2003" s="109"/>
      <c r="C2003" s="95" t="s">
        <v>197</v>
      </c>
      <c r="D2003" s="95" t="s">
        <v>198</v>
      </c>
      <c r="E2003" s="117"/>
      <c r="F2003" s="117"/>
      <c r="G2003" s="197"/>
      <c r="H2003" s="197"/>
      <c r="I2003" s="197"/>
    </row>
    <row r="2004" spans="1:9" ht="67.5">
      <c r="B2004" s="110" t="s">
        <v>199</v>
      </c>
      <c r="C2004" s="16" t="s">
        <v>59</v>
      </c>
      <c r="D2004" s="16" t="s">
        <v>60</v>
      </c>
      <c r="E2004" s="116" t="s">
        <v>228</v>
      </c>
      <c r="F2004" s="116" t="s">
        <v>225</v>
      </c>
      <c r="G2004" s="104"/>
      <c r="H2004" s="104"/>
      <c r="I2004" s="104"/>
    </row>
    <row r="2005" spans="1:9" ht="18.75">
      <c r="B2005" s="129" t="s">
        <v>25</v>
      </c>
      <c r="C2005" s="100"/>
      <c r="D2005" s="131">
        <v>34</v>
      </c>
      <c r="E2005" s="102"/>
      <c r="F2005" s="102"/>
      <c r="G2005" s="197"/>
      <c r="H2005" s="198" t="s">
        <v>226</v>
      </c>
      <c r="I2005" s="198"/>
    </row>
    <row r="2006" spans="1:9" ht="18.75">
      <c r="B2006" s="129" t="s">
        <v>24</v>
      </c>
      <c r="C2006" s="100"/>
      <c r="D2006" s="132">
        <v>51</v>
      </c>
      <c r="E2006" s="102"/>
      <c r="F2006" s="102"/>
      <c r="G2006" s="197"/>
      <c r="H2006" s="112" t="s">
        <v>201</v>
      </c>
      <c r="I2006" s="199">
        <f>SUM(F2005:F2026)</f>
        <v>0</v>
      </c>
    </row>
    <row r="2007" spans="1:9" ht="18.75">
      <c r="B2007" s="129" t="s">
        <v>11</v>
      </c>
      <c r="C2007" s="100"/>
      <c r="D2007" s="131">
        <v>34</v>
      </c>
      <c r="E2007" s="102"/>
      <c r="F2007" s="102"/>
      <c r="G2007" s="197"/>
      <c r="H2007" s="113" t="s">
        <v>202</v>
      </c>
      <c r="I2007" s="197">
        <f>SUMPRODUCT(D2005:D2026,F2005:F2026)</f>
        <v>0</v>
      </c>
    </row>
    <row r="2008" spans="1:9" ht="18.75">
      <c r="B2008" s="129" t="s">
        <v>160</v>
      </c>
      <c r="C2008" s="100"/>
      <c r="D2008" s="132">
        <v>102</v>
      </c>
      <c r="E2008" s="102"/>
      <c r="F2008" s="102"/>
      <c r="G2008" s="197"/>
      <c r="H2008" s="113" t="s">
        <v>203</v>
      </c>
      <c r="I2008" s="197">
        <f>SUM(D2005:D2026)</f>
        <v>935</v>
      </c>
    </row>
    <row r="2009" spans="1:9" ht="18.75">
      <c r="B2009" s="129" t="s">
        <v>14</v>
      </c>
      <c r="C2009" s="100"/>
      <c r="D2009" s="131">
        <v>34</v>
      </c>
      <c r="E2009" s="102"/>
      <c r="F2009" s="102"/>
      <c r="G2009" s="197"/>
      <c r="H2009" s="113" t="s">
        <v>204</v>
      </c>
      <c r="I2009" s="197">
        <f>I2008-I2007</f>
        <v>935</v>
      </c>
    </row>
    <row r="2010" spans="1:9" ht="18.75">
      <c r="B2010" s="129" t="s">
        <v>9</v>
      </c>
      <c r="C2010" s="100"/>
      <c r="D2010" s="132">
        <v>34</v>
      </c>
      <c r="E2010" s="102"/>
      <c r="F2010" s="102"/>
      <c r="G2010" s="197"/>
      <c r="H2010" s="197"/>
      <c r="I2010" s="197"/>
    </row>
    <row r="2011" spans="1:9" ht="18.75">
      <c r="B2011" s="129" t="s">
        <v>13</v>
      </c>
      <c r="C2011" s="100"/>
      <c r="D2011" s="131">
        <v>34</v>
      </c>
      <c r="E2011" s="102"/>
      <c r="F2011" s="102"/>
      <c r="G2011" s="197"/>
      <c r="H2011" s="197"/>
      <c r="I2011" s="119" t="s">
        <v>244</v>
      </c>
    </row>
    <row r="2012" spans="1:9" ht="18.75">
      <c r="B2012" s="129" t="s">
        <v>158</v>
      </c>
      <c r="C2012" s="100"/>
      <c r="D2012" s="132">
        <v>34</v>
      </c>
      <c r="E2012" s="102"/>
      <c r="F2012" s="102"/>
      <c r="G2012" s="197"/>
      <c r="H2012" s="197"/>
      <c r="I2012" s="197"/>
    </row>
    <row r="2013" spans="1:9" ht="18.75">
      <c r="B2013" s="129" t="s">
        <v>153</v>
      </c>
      <c r="C2013" s="100"/>
      <c r="D2013" s="131">
        <v>34</v>
      </c>
      <c r="E2013" s="102"/>
      <c r="F2013" s="102"/>
      <c r="G2013" s="197"/>
      <c r="H2013" s="197"/>
      <c r="I2013" s="197"/>
    </row>
    <row r="2014" spans="1:9" ht="18.75">
      <c r="B2014" s="129" t="s">
        <v>12</v>
      </c>
      <c r="C2014" s="100"/>
      <c r="D2014" s="131">
        <v>34</v>
      </c>
      <c r="E2014" s="102"/>
      <c r="F2014" s="102"/>
      <c r="G2014" s="197"/>
      <c r="H2014" s="197"/>
      <c r="I2014" s="197"/>
    </row>
    <row r="2015" spans="1:9" ht="18.75">
      <c r="B2015" s="129" t="s">
        <v>150</v>
      </c>
      <c r="C2015" s="100"/>
      <c r="D2015" s="131">
        <v>34</v>
      </c>
      <c r="E2015" s="102"/>
      <c r="F2015" s="102"/>
      <c r="G2015" s="197"/>
      <c r="H2015" s="197"/>
      <c r="I2015" s="197"/>
    </row>
    <row r="2016" spans="1:9" ht="18.75">
      <c r="B2016" s="129" t="s">
        <v>17</v>
      </c>
      <c r="C2016" s="100"/>
      <c r="D2016" s="132">
        <v>51</v>
      </c>
      <c r="E2016" s="102"/>
      <c r="F2016" s="102"/>
      <c r="G2016" s="197"/>
      <c r="H2016" s="197"/>
      <c r="I2016" s="197"/>
    </row>
    <row r="2017" spans="2:9" ht="18.75">
      <c r="B2017" s="129" t="s">
        <v>168</v>
      </c>
      <c r="C2017" s="100"/>
      <c r="D2017" s="131">
        <v>34</v>
      </c>
      <c r="E2017" s="102"/>
      <c r="F2017" s="102"/>
      <c r="G2017" s="197"/>
      <c r="H2017" s="198" t="s">
        <v>227</v>
      </c>
      <c r="I2017" s="198"/>
    </row>
    <row r="2018" spans="2:9" ht="18.75">
      <c r="B2018" s="129" t="s">
        <v>16</v>
      </c>
      <c r="C2018" s="100"/>
      <c r="D2018" s="131">
        <v>34</v>
      </c>
      <c r="E2018" s="102"/>
      <c r="F2018" s="102"/>
      <c r="G2018" s="197"/>
      <c r="H2018" s="112" t="s">
        <v>201</v>
      </c>
      <c r="I2018" s="199">
        <f>SUM(E2005:E2026)</f>
        <v>0</v>
      </c>
    </row>
    <row r="2019" spans="2:9" ht="18.75">
      <c r="B2019" s="129" t="s">
        <v>18</v>
      </c>
      <c r="C2019" s="100"/>
      <c r="D2019" s="131">
        <v>51</v>
      </c>
      <c r="E2019" s="102"/>
      <c r="F2019" s="102"/>
      <c r="G2019" s="197"/>
      <c r="H2019" s="113" t="s">
        <v>202</v>
      </c>
      <c r="I2019" s="197">
        <f>SUMPRODUCT(D2005:D2026,E2005:E2026)</f>
        <v>0</v>
      </c>
    </row>
    <row r="2020" spans="2:9" ht="18.75">
      <c r="B2020" s="129" t="s">
        <v>173</v>
      </c>
      <c r="C2020" s="100"/>
      <c r="D2020" s="132">
        <v>34</v>
      </c>
      <c r="E2020" s="102"/>
      <c r="F2020" s="102"/>
      <c r="G2020" s="197"/>
      <c r="H2020" s="113" t="s">
        <v>203</v>
      </c>
      <c r="I2020" s="123">
        <f>SUM(D2005:D2026)</f>
        <v>935</v>
      </c>
    </row>
    <row r="2021" spans="2:9" ht="18.75">
      <c r="B2021" s="129" t="s">
        <v>174</v>
      </c>
      <c r="C2021" s="100"/>
      <c r="D2021" s="133">
        <v>34</v>
      </c>
      <c r="E2021" s="102"/>
      <c r="F2021" s="102"/>
      <c r="G2021" s="197"/>
      <c r="H2021" s="113" t="s">
        <v>204</v>
      </c>
      <c r="I2021" s="123">
        <f>I2020-I2019</f>
        <v>935</v>
      </c>
    </row>
    <row r="2022" spans="2:9" ht="18.75">
      <c r="B2022" s="129" t="s">
        <v>175</v>
      </c>
      <c r="C2022" s="100"/>
      <c r="D2022" s="133">
        <v>51</v>
      </c>
      <c r="E2022" s="102"/>
      <c r="F2022" s="102"/>
      <c r="G2022" s="197"/>
      <c r="H2022" s="197"/>
      <c r="I2022" s="197"/>
    </row>
    <row r="2023" spans="2:9" ht="18.75">
      <c r="B2023" s="129" t="s">
        <v>176</v>
      </c>
      <c r="C2023" s="100"/>
      <c r="D2023" s="133">
        <v>51</v>
      </c>
      <c r="E2023" s="102"/>
      <c r="F2023" s="102"/>
      <c r="G2023" s="197"/>
      <c r="H2023" s="197"/>
      <c r="I2023" s="119" t="s">
        <v>230</v>
      </c>
    </row>
    <row r="2024" spans="2:9" ht="18.75">
      <c r="B2024" s="130" t="s">
        <v>152</v>
      </c>
      <c r="C2024" s="100"/>
      <c r="D2024" s="133">
        <v>51</v>
      </c>
      <c r="E2024" s="102"/>
      <c r="F2024" s="102"/>
      <c r="G2024" s="197"/>
      <c r="H2024" s="197"/>
      <c r="I2024" s="197"/>
    </row>
    <row r="2025" spans="2:9" ht="18.75">
      <c r="B2025" s="130" t="s">
        <v>151</v>
      </c>
      <c r="C2025" s="100"/>
      <c r="D2025" s="134">
        <v>51</v>
      </c>
      <c r="E2025" s="102"/>
      <c r="F2025" s="102"/>
      <c r="G2025" s="197"/>
      <c r="H2025" s="197"/>
      <c r="I2025" s="197"/>
    </row>
    <row r="2026" spans="2:9" ht="18.75">
      <c r="B2026" s="129" t="s">
        <v>177</v>
      </c>
      <c r="C2026" s="100"/>
      <c r="D2026" s="135">
        <v>34</v>
      </c>
      <c r="E2026" s="102"/>
      <c r="F2026" s="102"/>
      <c r="G2026" s="197"/>
      <c r="H2026" s="197"/>
      <c r="I2026" s="197"/>
    </row>
    <row r="2027" spans="2:9">
      <c r="B2027" s="114"/>
      <c r="C2027" s="197"/>
      <c r="D2027" s="197"/>
      <c r="E2027" s="197"/>
      <c r="F2027" s="197"/>
      <c r="G2027" s="197"/>
      <c r="H2027" s="197"/>
      <c r="I2027" s="197"/>
    </row>
    <row r="2028" spans="2:9">
      <c r="B2028" s="114"/>
      <c r="C2028" s="197"/>
      <c r="D2028" s="197"/>
      <c r="E2028" s="197"/>
      <c r="F2028" s="197"/>
      <c r="G2028" s="197"/>
      <c r="H2028" s="197"/>
      <c r="I2028" s="197"/>
    </row>
    <row r="2029" spans="2:9">
      <c r="B2029" s="114"/>
      <c r="C2029" s="197"/>
      <c r="D2029" s="197"/>
      <c r="E2029" s="197"/>
      <c r="F2029" s="197"/>
      <c r="G2029" s="197"/>
      <c r="H2029" s="197"/>
      <c r="I2029" s="197"/>
    </row>
    <row r="2030" spans="2:9">
      <c r="B2030" s="114"/>
      <c r="C2030" s="197"/>
      <c r="D2030" s="197"/>
      <c r="E2030" s="197"/>
      <c r="F2030" s="197"/>
      <c r="G2030" s="197"/>
      <c r="H2030" s="197"/>
      <c r="I2030" s="197"/>
    </row>
    <row r="2031" spans="2:9">
      <c r="B2031" s="114"/>
      <c r="C2031" s="197"/>
      <c r="D2031" s="197"/>
      <c r="E2031" s="197"/>
      <c r="F2031" s="197"/>
      <c r="G2031" s="197"/>
      <c r="H2031" s="197"/>
      <c r="I2031" s="197"/>
    </row>
    <row r="2032" spans="2:9">
      <c r="B2032" s="114"/>
      <c r="C2032" s="197"/>
      <c r="D2032" s="197"/>
      <c r="E2032" s="197"/>
      <c r="F2032" s="197"/>
      <c r="G2032" s="197"/>
      <c r="H2032" s="197"/>
      <c r="I2032" s="197"/>
    </row>
    <row r="2033" spans="1:9">
      <c r="B2033" s="114"/>
      <c r="C2033" s="197"/>
      <c r="D2033" s="197"/>
      <c r="E2033" s="197"/>
      <c r="F2033" s="197"/>
      <c r="G2033" s="197"/>
      <c r="H2033" s="197"/>
      <c r="I2033" s="197"/>
    </row>
    <row r="2034" spans="1:9">
      <c r="B2034" s="114"/>
      <c r="C2034" s="197"/>
      <c r="D2034" s="197"/>
      <c r="E2034" s="197"/>
      <c r="F2034" s="197"/>
      <c r="G2034" s="197"/>
      <c r="H2034" s="197"/>
      <c r="I2034" s="197"/>
    </row>
    <row r="2035" spans="1:9">
      <c r="B2035" s="114"/>
      <c r="C2035" s="197"/>
      <c r="D2035" s="197"/>
      <c r="E2035" s="197"/>
      <c r="F2035" s="197"/>
      <c r="G2035" s="197"/>
      <c r="H2035" s="197"/>
      <c r="I2035" s="197"/>
    </row>
    <row r="2036" spans="1:9">
      <c r="B2036" s="114"/>
      <c r="C2036" s="197"/>
      <c r="D2036" s="197"/>
      <c r="E2036" s="197"/>
      <c r="F2036" s="197"/>
      <c r="G2036" s="197"/>
      <c r="H2036" s="197"/>
      <c r="I2036" s="197"/>
    </row>
    <row r="2037" spans="1:9">
      <c r="B2037" s="114"/>
      <c r="C2037" s="197"/>
      <c r="D2037" s="197"/>
      <c r="E2037" s="197"/>
      <c r="F2037" s="197"/>
      <c r="G2037" s="197"/>
      <c r="H2037" s="197"/>
      <c r="I2037" s="197"/>
    </row>
    <row r="2038" spans="1:9">
      <c r="B2038" s="114"/>
      <c r="C2038" s="197"/>
      <c r="D2038" s="197"/>
      <c r="E2038" s="197"/>
      <c r="F2038" s="197"/>
      <c r="G2038" s="197"/>
      <c r="H2038" s="197"/>
      <c r="I2038" s="197"/>
    </row>
    <row r="2039" spans="1:9">
      <c r="B2039" s="114"/>
      <c r="C2039" s="197"/>
      <c r="D2039" s="197"/>
      <c r="E2039" s="197"/>
      <c r="F2039" s="197"/>
      <c r="G2039" s="197"/>
      <c r="H2039" s="197"/>
      <c r="I2039" s="197"/>
    </row>
    <row r="2040" spans="1:9">
      <c r="B2040" s="114"/>
      <c r="C2040" s="197"/>
      <c r="D2040" s="197"/>
      <c r="E2040" s="197"/>
      <c r="F2040" s="197"/>
      <c r="G2040" s="197"/>
      <c r="H2040" s="197"/>
      <c r="I2040" s="197"/>
    </row>
    <row r="2041" spans="1:9">
      <c r="B2041" s="114"/>
      <c r="C2041" s="197"/>
      <c r="D2041" s="197"/>
      <c r="E2041" s="197"/>
      <c r="F2041" s="197"/>
      <c r="G2041" s="197"/>
      <c r="H2041" s="197"/>
      <c r="I2041" s="197"/>
    </row>
    <row r="2042" spans="1:9">
      <c r="B2042" s="114"/>
      <c r="C2042" s="197"/>
      <c r="D2042" s="197"/>
      <c r="E2042" s="197"/>
      <c r="F2042" s="197"/>
      <c r="G2042" s="197"/>
      <c r="H2042" s="197"/>
      <c r="I2042" s="197"/>
    </row>
    <row r="2043" spans="1:9">
      <c r="A2043" s="107">
        <v>52</v>
      </c>
      <c r="B2043" s="109"/>
      <c r="C2043" s="95" t="s">
        <v>197</v>
      </c>
      <c r="D2043" s="95" t="s">
        <v>198</v>
      </c>
      <c r="E2043" s="117"/>
      <c r="F2043" s="117"/>
      <c r="G2043" s="197"/>
      <c r="H2043" s="197"/>
      <c r="I2043" s="197"/>
    </row>
    <row r="2044" spans="1:9" ht="67.5">
      <c r="B2044" s="110" t="s">
        <v>199</v>
      </c>
      <c r="C2044" s="16" t="s">
        <v>59</v>
      </c>
      <c r="D2044" s="16" t="s">
        <v>60</v>
      </c>
      <c r="E2044" s="116" t="s">
        <v>228</v>
      </c>
      <c r="F2044" s="116" t="s">
        <v>225</v>
      </c>
      <c r="G2044" s="104"/>
      <c r="H2044" s="104"/>
      <c r="I2044" s="104"/>
    </row>
    <row r="2045" spans="1:9" ht="18.75">
      <c r="B2045" s="129" t="s">
        <v>25</v>
      </c>
      <c r="C2045" s="100"/>
      <c r="D2045" s="131">
        <v>34</v>
      </c>
      <c r="E2045" s="102"/>
      <c r="F2045" s="102"/>
      <c r="G2045" s="197"/>
      <c r="H2045" s="198" t="s">
        <v>226</v>
      </c>
      <c r="I2045" s="198"/>
    </row>
    <row r="2046" spans="1:9" ht="18.75">
      <c r="B2046" s="129" t="s">
        <v>24</v>
      </c>
      <c r="C2046" s="100"/>
      <c r="D2046" s="132">
        <v>51</v>
      </c>
      <c r="E2046" s="102"/>
      <c r="F2046" s="102"/>
      <c r="G2046" s="197"/>
      <c r="H2046" s="112" t="s">
        <v>201</v>
      </c>
      <c r="I2046" s="199">
        <f>SUM(F2045:F2066)</f>
        <v>0</v>
      </c>
    </row>
    <row r="2047" spans="1:9" ht="18.75">
      <c r="B2047" s="129" t="s">
        <v>11</v>
      </c>
      <c r="C2047" s="100"/>
      <c r="D2047" s="131">
        <v>34</v>
      </c>
      <c r="E2047" s="102"/>
      <c r="F2047" s="102"/>
      <c r="G2047" s="197"/>
      <c r="H2047" s="113" t="s">
        <v>202</v>
      </c>
      <c r="I2047" s="197">
        <f>SUMPRODUCT(D2045:D2066,F2045:F2066)</f>
        <v>0</v>
      </c>
    </row>
    <row r="2048" spans="1:9" ht="18.75">
      <c r="B2048" s="129" t="s">
        <v>160</v>
      </c>
      <c r="C2048" s="100"/>
      <c r="D2048" s="132">
        <v>102</v>
      </c>
      <c r="E2048" s="102"/>
      <c r="F2048" s="102"/>
      <c r="G2048" s="197"/>
      <c r="H2048" s="113" t="s">
        <v>203</v>
      </c>
      <c r="I2048" s="197">
        <f>SUM(D2045:D2066)</f>
        <v>935</v>
      </c>
    </row>
    <row r="2049" spans="2:9" ht="18.75">
      <c r="B2049" s="129" t="s">
        <v>14</v>
      </c>
      <c r="C2049" s="100"/>
      <c r="D2049" s="131">
        <v>34</v>
      </c>
      <c r="E2049" s="102"/>
      <c r="F2049" s="102"/>
      <c r="G2049" s="197"/>
      <c r="H2049" s="113" t="s">
        <v>204</v>
      </c>
      <c r="I2049" s="197">
        <f>I2048-I2047</f>
        <v>935</v>
      </c>
    </row>
    <row r="2050" spans="2:9" ht="18.75">
      <c r="B2050" s="129" t="s">
        <v>9</v>
      </c>
      <c r="C2050" s="100"/>
      <c r="D2050" s="132">
        <v>34</v>
      </c>
      <c r="E2050" s="102"/>
      <c r="F2050" s="102"/>
      <c r="G2050" s="197"/>
      <c r="H2050" s="197"/>
      <c r="I2050" s="197"/>
    </row>
    <row r="2051" spans="2:9" ht="18.75">
      <c r="B2051" s="129" t="s">
        <v>13</v>
      </c>
      <c r="C2051" s="100"/>
      <c r="D2051" s="131">
        <v>34</v>
      </c>
      <c r="E2051" s="102"/>
      <c r="F2051" s="102"/>
      <c r="G2051" s="197"/>
      <c r="H2051" s="197"/>
      <c r="I2051" s="119" t="s">
        <v>244</v>
      </c>
    </row>
    <row r="2052" spans="2:9" ht="18.75">
      <c r="B2052" s="129" t="s">
        <v>158</v>
      </c>
      <c r="C2052" s="100"/>
      <c r="D2052" s="132">
        <v>34</v>
      </c>
      <c r="E2052" s="102"/>
      <c r="F2052" s="102"/>
      <c r="G2052" s="197"/>
      <c r="H2052" s="197"/>
      <c r="I2052" s="197"/>
    </row>
    <row r="2053" spans="2:9" ht="18.75">
      <c r="B2053" s="129" t="s">
        <v>153</v>
      </c>
      <c r="C2053" s="100"/>
      <c r="D2053" s="131">
        <v>34</v>
      </c>
      <c r="E2053" s="102"/>
      <c r="F2053" s="102"/>
      <c r="G2053" s="197"/>
      <c r="H2053" s="197"/>
      <c r="I2053" s="197"/>
    </row>
    <row r="2054" spans="2:9" ht="18.75">
      <c r="B2054" s="129" t="s">
        <v>12</v>
      </c>
      <c r="C2054" s="100"/>
      <c r="D2054" s="131">
        <v>34</v>
      </c>
      <c r="E2054" s="102"/>
      <c r="F2054" s="102"/>
      <c r="G2054" s="197"/>
      <c r="H2054" s="197"/>
      <c r="I2054" s="197"/>
    </row>
    <row r="2055" spans="2:9" ht="18.75">
      <c r="B2055" s="129" t="s">
        <v>150</v>
      </c>
      <c r="C2055" s="100"/>
      <c r="D2055" s="131">
        <v>34</v>
      </c>
      <c r="E2055" s="102"/>
      <c r="F2055" s="102"/>
      <c r="G2055" s="197"/>
      <c r="H2055" s="197"/>
      <c r="I2055" s="197"/>
    </row>
    <row r="2056" spans="2:9" ht="18.75">
      <c r="B2056" s="129" t="s">
        <v>17</v>
      </c>
      <c r="C2056" s="100"/>
      <c r="D2056" s="132">
        <v>51</v>
      </c>
      <c r="E2056" s="102"/>
      <c r="F2056" s="102"/>
      <c r="G2056" s="197"/>
      <c r="H2056" s="197"/>
      <c r="I2056" s="197"/>
    </row>
    <row r="2057" spans="2:9" ht="18.75">
      <c r="B2057" s="129" t="s">
        <v>168</v>
      </c>
      <c r="C2057" s="100"/>
      <c r="D2057" s="131">
        <v>34</v>
      </c>
      <c r="E2057" s="102"/>
      <c r="F2057" s="102"/>
      <c r="G2057" s="197"/>
      <c r="H2057" s="198" t="s">
        <v>227</v>
      </c>
      <c r="I2057" s="198"/>
    </row>
    <row r="2058" spans="2:9" ht="18.75">
      <c r="B2058" s="129" t="s">
        <v>16</v>
      </c>
      <c r="C2058" s="100"/>
      <c r="D2058" s="131">
        <v>34</v>
      </c>
      <c r="E2058" s="102"/>
      <c r="F2058" s="102"/>
      <c r="G2058" s="197"/>
      <c r="H2058" s="112" t="s">
        <v>201</v>
      </c>
      <c r="I2058" s="199">
        <f>SUM(E2045:E2066)</f>
        <v>0</v>
      </c>
    </row>
    <row r="2059" spans="2:9" ht="18.75">
      <c r="B2059" s="129" t="s">
        <v>18</v>
      </c>
      <c r="C2059" s="100"/>
      <c r="D2059" s="131">
        <v>51</v>
      </c>
      <c r="E2059" s="102"/>
      <c r="F2059" s="102"/>
      <c r="G2059" s="197"/>
      <c r="H2059" s="113" t="s">
        <v>202</v>
      </c>
      <c r="I2059" s="197">
        <f>SUMPRODUCT(D2045:D2066,E2045:E2066)</f>
        <v>0</v>
      </c>
    </row>
    <row r="2060" spans="2:9" ht="18.75">
      <c r="B2060" s="129" t="s">
        <v>173</v>
      </c>
      <c r="C2060" s="100"/>
      <c r="D2060" s="132">
        <v>34</v>
      </c>
      <c r="E2060" s="102"/>
      <c r="F2060" s="102"/>
      <c r="G2060" s="197"/>
      <c r="H2060" s="113" t="s">
        <v>203</v>
      </c>
      <c r="I2060" s="123">
        <f>SUM(D2045:D2066)</f>
        <v>935</v>
      </c>
    </row>
    <row r="2061" spans="2:9" ht="18.75">
      <c r="B2061" s="129" t="s">
        <v>174</v>
      </c>
      <c r="C2061" s="100"/>
      <c r="D2061" s="133">
        <v>34</v>
      </c>
      <c r="E2061" s="102"/>
      <c r="F2061" s="102"/>
      <c r="G2061" s="197"/>
      <c r="H2061" s="113" t="s">
        <v>204</v>
      </c>
      <c r="I2061" s="123">
        <f>I2060-I2059</f>
        <v>935</v>
      </c>
    </row>
    <row r="2062" spans="2:9" ht="18.75">
      <c r="B2062" s="129" t="s">
        <v>175</v>
      </c>
      <c r="C2062" s="100"/>
      <c r="D2062" s="133">
        <v>51</v>
      </c>
      <c r="E2062" s="102"/>
      <c r="F2062" s="102"/>
      <c r="G2062" s="197"/>
      <c r="H2062" s="197"/>
      <c r="I2062" s="197"/>
    </row>
    <row r="2063" spans="2:9" ht="18.75">
      <c r="B2063" s="129" t="s">
        <v>176</v>
      </c>
      <c r="C2063" s="100"/>
      <c r="D2063" s="133">
        <v>51</v>
      </c>
      <c r="E2063" s="102"/>
      <c r="F2063" s="102"/>
      <c r="G2063" s="197"/>
      <c r="H2063" s="197"/>
      <c r="I2063" s="119" t="s">
        <v>230</v>
      </c>
    </row>
    <row r="2064" spans="2:9" ht="18.75">
      <c r="B2064" s="130" t="s">
        <v>152</v>
      </c>
      <c r="C2064" s="100"/>
      <c r="D2064" s="133">
        <v>51</v>
      </c>
      <c r="E2064" s="102"/>
      <c r="F2064" s="102"/>
      <c r="G2064" s="197"/>
      <c r="H2064" s="197"/>
      <c r="I2064" s="197"/>
    </row>
    <row r="2065" spans="2:9" ht="18.75">
      <c r="B2065" s="130" t="s">
        <v>151</v>
      </c>
      <c r="C2065" s="100"/>
      <c r="D2065" s="134">
        <v>51</v>
      </c>
      <c r="E2065" s="102"/>
      <c r="F2065" s="102"/>
      <c r="G2065" s="197"/>
      <c r="H2065" s="197"/>
      <c r="I2065" s="197"/>
    </row>
    <row r="2066" spans="2:9" ht="18.75">
      <c r="B2066" s="129" t="s">
        <v>177</v>
      </c>
      <c r="C2066" s="100"/>
      <c r="D2066" s="135">
        <v>34</v>
      </c>
      <c r="E2066" s="102"/>
      <c r="F2066" s="102"/>
      <c r="G2066" s="197"/>
      <c r="H2066" s="197"/>
      <c r="I2066" s="197"/>
    </row>
    <row r="2067" spans="2:9">
      <c r="B2067" s="114"/>
      <c r="C2067" s="197"/>
      <c r="D2067" s="197"/>
      <c r="E2067" s="197"/>
      <c r="F2067" s="197"/>
      <c r="G2067" s="197"/>
      <c r="H2067" s="197"/>
      <c r="I2067" s="197"/>
    </row>
    <row r="2068" spans="2:9">
      <c r="B2068" s="114"/>
      <c r="C2068" s="197"/>
      <c r="D2068" s="197"/>
      <c r="E2068" s="197"/>
      <c r="F2068" s="197"/>
      <c r="G2068" s="197"/>
      <c r="H2068" s="197"/>
      <c r="I2068" s="197"/>
    </row>
    <row r="2069" spans="2:9">
      <c r="B2069" s="114"/>
      <c r="C2069" s="197"/>
      <c r="D2069" s="197"/>
      <c r="E2069" s="197"/>
      <c r="F2069" s="197"/>
      <c r="G2069" s="197"/>
      <c r="H2069" s="197"/>
      <c r="I2069" s="197"/>
    </row>
    <row r="2070" spans="2:9">
      <c r="B2070" s="114"/>
      <c r="C2070" s="197"/>
      <c r="D2070" s="197"/>
      <c r="E2070" s="197"/>
      <c r="F2070" s="197"/>
      <c r="G2070" s="197"/>
      <c r="H2070" s="197"/>
      <c r="I2070" s="197"/>
    </row>
    <row r="2071" spans="2:9">
      <c r="B2071" s="114"/>
      <c r="C2071" s="197"/>
      <c r="D2071" s="197"/>
      <c r="E2071" s="197"/>
      <c r="F2071" s="197"/>
      <c r="G2071" s="197"/>
      <c r="H2071" s="197"/>
      <c r="I2071" s="197"/>
    </row>
    <row r="2072" spans="2:9">
      <c r="B2072" s="114"/>
      <c r="C2072" s="197"/>
      <c r="D2072" s="197"/>
      <c r="E2072" s="197"/>
      <c r="F2072" s="197"/>
      <c r="G2072" s="197"/>
      <c r="H2072" s="197"/>
      <c r="I2072" s="197"/>
    </row>
    <row r="2073" spans="2:9">
      <c r="B2073" s="114"/>
      <c r="C2073" s="197"/>
      <c r="D2073" s="197"/>
      <c r="E2073" s="197"/>
      <c r="F2073" s="197"/>
      <c r="G2073" s="197"/>
      <c r="H2073" s="197"/>
      <c r="I2073" s="197"/>
    </row>
    <row r="2074" spans="2:9">
      <c r="B2074" s="114"/>
      <c r="C2074" s="197"/>
      <c r="D2074" s="197"/>
      <c r="E2074" s="197"/>
      <c r="F2074" s="197"/>
      <c r="G2074" s="197"/>
      <c r="H2074" s="197"/>
      <c r="I2074" s="197"/>
    </row>
    <row r="2075" spans="2:9">
      <c r="B2075" s="114"/>
      <c r="C2075" s="197"/>
      <c r="D2075" s="197"/>
      <c r="E2075" s="197"/>
      <c r="F2075" s="197"/>
      <c r="G2075" s="197"/>
      <c r="H2075" s="197"/>
      <c r="I2075" s="197"/>
    </row>
    <row r="2076" spans="2:9">
      <c r="B2076" s="114"/>
      <c r="C2076" s="197"/>
      <c r="D2076" s="197"/>
      <c r="E2076" s="197"/>
      <c r="F2076" s="197"/>
      <c r="G2076" s="197"/>
      <c r="H2076" s="197"/>
      <c r="I2076" s="197"/>
    </row>
    <row r="2077" spans="2:9">
      <c r="B2077" s="114"/>
      <c r="C2077" s="197"/>
      <c r="D2077" s="197"/>
      <c r="E2077" s="197"/>
      <c r="F2077" s="197"/>
      <c r="G2077" s="197"/>
      <c r="H2077" s="197"/>
      <c r="I2077" s="197"/>
    </row>
    <row r="2078" spans="2:9">
      <c r="B2078" s="114"/>
      <c r="C2078" s="197"/>
      <c r="D2078" s="197"/>
      <c r="E2078" s="197"/>
      <c r="F2078" s="197"/>
      <c r="G2078" s="197"/>
      <c r="H2078" s="197"/>
      <c r="I2078" s="197"/>
    </row>
    <row r="2079" spans="2:9">
      <c r="B2079" s="114"/>
      <c r="C2079" s="197"/>
      <c r="D2079" s="197"/>
      <c r="E2079" s="197"/>
      <c r="F2079" s="197"/>
      <c r="G2079" s="197"/>
      <c r="H2079" s="197"/>
      <c r="I2079" s="197"/>
    </row>
    <row r="2080" spans="2:9">
      <c r="B2080" s="114"/>
      <c r="C2080" s="197"/>
      <c r="D2080" s="197"/>
      <c r="E2080" s="197"/>
      <c r="F2080" s="197"/>
      <c r="G2080" s="197"/>
      <c r="H2080" s="197"/>
      <c r="I2080" s="197"/>
    </row>
    <row r="2081" spans="1:9">
      <c r="B2081" s="114"/>
      <c r="C2081" s="197"/>
      <c r="D2081" s="197"/>
      <c r="E2081" s="197"/>
      <c r="F2081" s="197"/>
      <c r="G2081" s="197"/>
      <c r="H2081" s="197"/>
      <c r="I2081" s="197"/>
    </row>
    <row r="2082" spans="1:9">
      <c r="B2082" s="114"/>
      <c r="C2082" s="197"/>
      <c r="D2082" s="197"/>
      <c r="E2082" s="197"/>
      <c r="F2082" s="197"/>
      <c r="G2082" s="197"/>
      <c r="H2082" s="197"/>
      <c r="I2082" s="197"/>
    </row>
    <row r="2083" spans="1:9">
      <c r="A2083" s="107">
        <v>53</v>
      </c>
      <c r="B2083" s="109"/>
      <c r="C2083" s="95" t="s">
        <v>197</v>
      </c>
      <c r="D2083" s="95" t="s">
        <v>198</v>
      </c>
      <c r="E2083" s="117"/>
      <c r="F2083" s="117"/>
      <c r="G2083" s="197"/>
      <c r="H2083" s="197"/>
      <c r="I2083" s="197"/>
    </row>
    <row r="2084" spans="1:9" ht="67.5">
      <c r="B2084" s="110" t="s">
        <v>199</v>
      </c>
      <c r="C2084" s="16" t="s">
        <v>59</v>
      </c>
      <c r="D2084" s="16" t="s">
        <v>60</v>
      </c>
      <c r="E2084" s="116" t="s">
        <v>228</v>
      </c>
      <c r="F2084" s="116" t="s">
        <v>225</v>
      </c>
      <c r="G2084" s="104"/>
      <c r="H2084" s="104"/>
      <c r="I2084" s="104"/>
    </row>
    <row r="2085" spans="1:9" ht="18.75">
      <c r="B2085" s="129" t="s">
        <v>25</v>
      </c>
      <c r="C2085" s="100"/>
      <c r="D2085" s="131">
        <v>34</v>
      </c>
      <c r="E2085" s="102"/>
      <c r="F2085" s="102"/>
      <c r="G2085" s="197"/>
      <c r="H2085" s="198" t="s">
        <v>226</v>
      </c>
      <c r="I2085" s="198"/>
    </row>
    <row r="2086" spans="1:9" ht="18.75">
      <c r="B2086" s="129" t="s">
        <v>24</v>
      </c>
      <c r="C2086" s="100"/>
      <c r="D2086" s="132">
        <v>51</v>
      </c>
      <c r="E2086" s="102"/>
      <c r="F2086" s="102"/>
      <c r="G2086" s="197"/>
      <c r="H2086" s="112" t="s">
        <v>201</v>
      </c>
      <c r="I2086" s="199">
        <f>SUM(F2085:F2106)</f>
        <v>0</v>
      </c>
    </row>
    <row r="2087" spans="1:9" ht="18.75">
      <c r="B2087" s="129" t="s">
        <v>11</v>
      </c>
      <c r="C2087" s="100"/>
      <c r="D2087" s="131">
        <v>34</v>
      </c>
      <c r="E2087" s="102"/>
      <c r="F2087" s="102"/>
      <c r="G2087" s="197"/>
      <c r="H2087" s="113" t="s">
        <v>202</v>
      </c>
      <c r="I2087" s="197">
        <f>SUMPRODUCT(D2085:D2106,F2085:F2106)</f>
        <v>0</v>
      </c>
    </row>
    <row r="2088" spans="1:9" ht="18.75">
      <c r="B2088" s="129" t="s">
        <v>160</v>
      </c>
      <c r="C2088" s="100"/>
      <c r="D2088" s="132">
        <v>102</v>
      </c>
      <c r="E2088" s="102"/>
      <c r="F2088" s="102"/>
      <c r="G2088" s="197"/>
      <c r="H2088" s="113" t="s">
        <v>203</v>
      </c>
      <c r="I2088" s="197">
        <f>SUM(D2085:D2106)</f>
        <v>935</v>
      </c>
    </row>
    <row r="2089" spans="1:9" ht="18.75">
      <c r="B2089" s="129" t="s">
        <v>14</v>
      </c>
      <c r="C2089" s="100"/>
      <c r="D2089" s="131">
        <v>34</v>
      </c>
      <c r="E2089" s="102"/>
      <c r="F2089" s="102"/>
      <c r="G2089" s="197"/>
      <c r="H2089" s="113" t="s">
        <v>204</v>
      </c>
      <c r="I2089" s="197">
        <f>I2088-I2087</f>
        <v>935</v>
      </c>
    </row>
    <row r="2090" spans="1:9" ht="18.75">
      <c r="B2090" s="129" t="s">
        <v>9</v>
      </c>
      <c r="C2090" s="100"/>
      <c r="D2090" s="132">
        <v>34</v>
      </c>
      <c r="E2090" s="102"/>
      <c r="F2090" s="102"/>
      <c r="G2090" s="197"/>
      <c r="H2090" s="197"/>
      <c r="I2090" s="197"/>
    </row>
    <row r="2091" spans="1:9" ht="18.75">
      <c r="B2091" s="129" t="s">
        <v>13</v>
      </c>
      <c r="C2091" s="100"/>
      <c r="D2091" s="131">
        <v>34</v>
      </c>
      <c r="E2091" s="102"/>
      <c r="F2091" s="102"/>
      <c r="G2091" s="197"/>
      <c r="H2091" s="197"/>
      <c r="I2091" s="119" t="s">
        <v>244</v>
      </c>
    </row>
    <row r="2092" spans="1:9" ht="18.75">
      <c r="B2092" s="129" t="s">
        <v>158</v>
      </c>
      <c r="C2092" s="100"/>
      <c r="D2092" s="132">
        <v>34</v>
      </c>
      <c r="E2092" s="102"/>
      <c r="F2092" s="102"/>
      <c r="G2092" s="197"/>
      <c r="H2092" s="197"/>
      <c r="I2092" s="197"/>
    </row>
    <row r="2093" spans="1:9" ht="18.75">
      <c r="B2093" s="129" t="s">
        <v>153</v>
      </c>
      <c r="C2093" s="100"/>
      <c r="D2093" s="131">
        <v>34</v>
      </c>
      <c r="E2093" s="102"/>
      <c r="F2093" s="102"/>
      <c r="G2093" s="197"/>
      <c r="H2093" s="197"/>
      <c r="I2093" s="197"/>
    </row>
    <row r="2094" spans="1:9" ht="18.75">
      <c r="B2094" s="129" t="s">
        <v>12</v>
      </c>
      <c r="C2094" s="100"/>
      <c r="D2094" s="131">
        <v>34</v>
      </c>
      <c r="E2094" s="102"/>
      <c r="F2094" s="102"/>
      <c r="G2094" s="197"/>
      <c r="H2094" s="197"/>
      <c r="I2094" s="197"/>
    </row>
    <row r="2095" spans="1:9" ht="18.75">
      <c r="B2095" s="129" t="s">
        <v>150</v>
      </c>
      <c r="C2095" s="100"/>
      <c r="D2095" s="131">
        <v>34</v>
      </c>
      <c r="E2095" s="102"/>
      <c r="F2095" s="102"/>
      <c r="G2095" s="197"/>
      <c r="H2095" s="197"/>
      <c r="I2095" s="197"/>
    </row>
    <row r="2096" spans="1:9" ht="18.75">
      <c r="B2096" s="129" t="s">
        <v>17</v>
      </c>
      <c r="C2096" s="100"/>
      <c r="D2096" s="132">
        <v>51</v>
      </c>
      <c r="E2096" s="102"/>
      <c r="F2096" s="102"/>
      <c r="G2096" s="197"/>
      <c r="H2096" s="197"/>
      <c r="I2096" s="197"/>
    </row>
    <row r="2097" spans="2:9" ht="18.75">
      <c r="B2097" s="129" t="s">
        <v>168</v>
      </c>
      <c r="C2097" s="100"/>
      <c r="D2097" s="131">
        <v>34</v>
      </c>
      <c r="E2097" s="102"/>
      <c r="F2097" s="102"/>
      <c r="G2097" s="197"/>
      <c r="H2097" s="198" t="s">
        <v>227</v>
      </c>
      <c r="I2097" s="198"/>
    </row>
    <row r="2098" spans="2:9" ht="18.75">
      <c r="B2098" s="129" t="s">
        <v>16</v>
      </c>
      <c r="C2098" s="100"/>
      <c r="D2098" s="131">
        <v>34</v>
      </c>
      <c r="E2098" s="102"/>
      <c r="F2098" s="102"/>
      <c r="G2098" s="197"/>
      <c r="H2098" s="112" t="s">
        <v>201</v>
      </c>
      <c r="I2098" s="199">
        <f>SUM(E2085:E2106)</f>
        <v>0</v>
      </c>
    </row>
    <row r="2099" spans="2:9" ht="18.75">
      <c r="B2099" s="129" t="s">
        <v>18</v>
      </c>
      <c r="C2099" s="100"/>
      <c r="D2099" s="131">
        <v>51</v>
      </c>
      <c r="E2099" s="102"/>
      <c r="F2099" s="102"/>
      <c r="G2099" s="197"/>
      <c r="H2099" s="113" t="s">
        <v>202</v>
      </c>
      <c r="I2099" s="197">
        <f>SUMPRODUCT(D2085:D2106,E2085:E2106)</f>
        <v>0</v>
      </c>
    </row>
    <row r="2100" spans="2:9" ht="18.75">
      <c r="B2100" s="129" t="s">
        <v>173</v>
      </c>
      <c r="C2100" s="100"/>
      <c r="D2100" s="132">
        <v>34</v>
      </c>
      <c r="E2100" s="102"/>
      <c r="F2100" s="102"/>
      <c r="G2100" s="197"/>
      <c r="H2100" s="113" t="s">
        <v>203</v>
      </c>
      <c r="I2100" s="123">
        <f>SUM(D2085:D2106)</f>
        <v>935</v>
      </c>
    </row>
    <row r="2101" spans="2:9" ht="18.75">
      <c r="B2101" s="129" t="s">
        <v>174</v>
      </c>
      <c r="C2101" s="100"/>
      <c r="D2101" s="133">
        <v>34</v>
      </c>
      <c r="E2101" s="102"/>
      <c r="F2101" s="102"/>
      <c r="G2101" s="197"/>
      <c r="H2101" s="113" t="s">
        <v>204</v>
      </c>
      <c r="I2101" s="123">
        <f>I2100-I2099</f>
        <v>935</v>
      </c>
    </row>
    <row r="2102" spans="2:9" ht="18.75">
      <c r="B2102" s="129" t="s">
        <v>175</v>
      </c>
      <c r="C2102" s="100"/>
      <c r="D2102" s="133">
        <v>51</v>
      </c>
      <c r="E2102" s="102"/>
      <c r="F2102" s="102"/>
      <c r="G2102" s="197"/>
      <c r="H2102" s="197"/>
      <c r="I2102" s="197"/>
    </row>
    <row r="2103" spans="2:9" ht="18.75">
      <c r="B2103" s="129" t="s">
        <v>176</v>
      </c>
      <c r="C2103" s="100"/>
      <c r="D2103" s="133">
        <v>51</v>
      </c>
      <c r="E2103" s="102"/>
      <c r="F2103" s="102"/>
      <c r="G2103" s="197"/>
      <c r="H2103" s="197"/>
      <c r="I2103" s="119" t="s">
        <v>230</v>
      </c>
    </row>
    <row r="2104" spans="2:9" ht="18.75">
      <c r="B2104" s="130" t="s">
        <v>152</v>
      </c>
      <c r="C2104" s="100"/>
      <c r="D2104" s="133">
        <v>51</v>
      </c>
      <c r="E2104" s="102"/>
      <c r="F2104" s="102"/>
      <c r="G2104" s="197"/>
      <c r="H2104" s="197"/>
      <c r="I2104" s="197"/>
    </row>
    <row r="2105" spans="2:9" ht="18.75">
      <c r="B2105" s="130" t="s">
        <v>151</v>
      </c>
      <c r="C2105" s="100"/>
      <c r="D2105" s="134">
        <v>51</v>
      </c>
      <c r="E2105" s="102"/>
      <c r="F2105" s="102"/>
      <c r="G2105" s="197"/>
      <c r="H2105" s="197"/>
      <c r="I2105" s="197"/>
    </row>
    <row r="2106" spans="2:9" ht="18.75">
      <c r="B2106" s="129" t="s">
        <v>177</v>
      </c>
      <c r="C2106" s="100"/>
      <c r="D2106" s="135">
        <v>34</v>
      </c>
      <c r="E2106" s="102"/>
      <c r="F2106" s="102"/>
      <c r="G2106" s="197"/>
      <c r="H2106" s="197"/>
      <c r="I2106" s="197"/>
    </row>
    <row r="2107" spans="2:9">
      <c r="B2107" s="114"/>
      <c r="C2107" s="197"/>
      <c r="D2107" s="197"/>
      <c r="E2107" s="197"/>
      <c r="F2107" s="197"/>
      <c r="G2107" s="197"/>
      <c r="H2107" s="197"/>
      <c r="I2107" s="197"/>
    </row>
    <row r="2108" spans="2:9">
      <c r="B2108" s="114"/>
      <c r="C2108" s="197"/>
      <c r="D2108" s="197"/>
      <c r="E2108" s="197"/>
      <c r="F2108" s="197"/>
      <c r="G2108" s="197"/>
      <c r="H2108" s="197"/>
      <c r="I2108" s="197"/>
    </row>
    <row r="2109" spans="2:9">
      <c r="B2109" s="114"/>
      <c r="C2109" s="197"/>
      <c r="D2109" s="197"/>
      <c r="E2109" s="197"/>
      <c r="F2109" s="197"/>
      <c r="G2109" s="197"/>
      <c r="H2109" s="197"/>
      <c r="I2109" s="197"/>
    </row>
    <row r="2110" spans="2:9">
      <c r="B2110" s="114"/>
      <c r="C2110" s="197"/>
      <c r="D2110" s="197"/>
      <c r="E2110" s="197"/>
      <c r="F2110" s="197"/>
      <c r="G2110" s="197"/>
      <c r="H2110" s="197"/>
      <c r="I2110" s="197"/>
    </row>
    <row r="2111" spans="2:9">
      <c r="B2111" s="114"/>
      <c r="C2111" s="197"/>
      <c r="D2111" s="197"/>
      <c r="E2111" s="197"/>
      <c r="F2111" s="197"/>
      <c r="G2111" s="197"/>
      <c r="H2111" s="197"/>
      <c r="I2111" s="197"/>
    </row>
    <row r="2112" spans="2:9">
      <c r="B2112" s="114"/>
      <c r="C2112" s="197"/>
      <c r="D2112" s="197"/>
      <c r="E2112" s="197"/>
      <c r="F2112" s="197"/>
      <c r="G2112" s="197"/>
      <c r="H2112" s="197"/>
      <c r="I2112" s="197"/>
    </row>
    <row r="2113" spans="1:9">
      <c r="B2113" s="114"/>
      <c r="C2113" s="197"/>
      <c r="D2113" s="197"/>
      <c r="E2113" s="197"/>
      <c r="F2113" s="197"/>
      <c r="G2113" s="197"/>
      <c r="H2113" s="197"/>
      <c r="I2113" s="197"/>
    </row>
    <row r="2114" spans="1:9">
      <c r="B2114" s="114"/>
      <c r="C2114" s="197"/>
      <c r="D2114" s="197"/>
      <c r="E2114" s="197"/>
      <c r="F2114" s="197"/>
      <c r="G2114" s="197"/>
      <c r="H2114" s="197"/>
      <c r="I2114" s="197"/>
    </row>
    <row r="2115" spans="1:9">
      <c r="B2115" s="114"/>
      <c r="C2115" s="197"/>
      <c r="D2115" s="197"/>
      <c r="E2115" s="197"/>
      <c r="F2115" s="197"/>
      <c r="G2115" s="197"/>
      <c r="H2115" s="197"/>
      <c r="I2115" s="197"/>
    </row>
    <row r="2116" spans="1:9">
      <c r="B2116" s="114"/>
      <c r="C2116" s="197"/>
      <c r="D2116" s="197"/>
      <c r="E2116" s="197"/>
      <c r="F2116" s="197"/>
      <c r="G2116" s="197"/>
      <c r="H2116" s="197"/>
      <c r="I2116" s="197"/>
    </row>
    <row r="2117" spans="1:9">
      <c r="B2117" s="114"/>
      <c r="C2117" s="197"/>
      <c r="D2117" s="197"/>
      <c r="E2117" s="197"/>
      <c r="F2117" s="197"/>
      <c r="G2117" s="197"/>
      <c r="H2117" s="197"/>
      <c r="I2117" s="197"/>
    </row>
    <row r="2118" spans="1:9">
      <c r="B2118" s="114"/>
      <c r="C2118" s="197"/>
      <c r="D2118" s="197"/>
      <c r="E2118" s="197"/>
      <c r="F2118" s="197"/>
      <c r="G2118" s="197"/>
      <c r="H2118" s="197"/>
      <c r="I2118" s="197"/>
    </row>
    <row r="2119" spans="1:9">
      <c r="B2119" s="114"/>
      <c r="C2119" s="197"/>
      <c r="D2119" s="197"/>
      <c r="E2119" s="197"/>
      <c r="F2119" s="197"/>
      <c r="G2119" s="197"/>
      <c r="H2119" s="197"/>
      <c r="I2119" s="197"/>
    </row>
    <row r="2120" spans="1:9">
      <c r="B2120" s="114"/>
      <c r="C2120" s="197"/>
      <c r="D2120" s="197"/>
      <c r="E2120" s="197"/>
      <c r="F2120" s="197"/>
      <c r="G2120" s="197"/>
      <c r="H2120" s="197"/>
      <c r="I2120" s="197"/>
    </row>
    <row r="2121" spans="1:9">
      <c r="B2121" s="114"/>
      <c r="C2121" s="197"/>
      <c r="D2121" s="197"/>
      <c r="E2121" s="197"/>
      <c r="F2121" s="197"/>
      <c r="G2121" s="197"/>
      <c r="H2121" s="197"/>
      <c r="I2121" s="197"/>
    </row>
    <row r="2122" spans="1:9">
      <c r="B2122" s="114"/>
      <c r="C2122" s="197"/>
      <c r="D2122" s="197"/>
      <c r="E2122" s="197"/>
      <c r="F2122" s="197"/>
      <c r="G2122" s="197"/>
      <c r="H2122" s="197"/>
      <c r="I2122" s="197"/>
    </row>
    <row r="2123" spans="1:9">
      <c r="A2123" s="107">
        <v>54</v>
      </c>
      <c r="B2123" s="109"/>
      <c r="C2123" s="95" t="s">
        <v>197</v>
      </c>
      <c r="D2123" s="95" t="s">
        <v>198</v>
      </c>
      <c r="E2123" s="117"/>
      <c r="F2123" s="117"/>
      <c r="G2123" s="197"/>
      <c r="H2123" s="197"/>
      <c r="I2123" s="197"/>
    </row>
    <row r="2124" spans="1:9" ht="67.5">
      <c r="B2124" s="110" t="s">
        <v>199</v>
      </c>
      <c r="C2124" s="16" t="s">
        <v>59</v>
      </c>
      <c r="D2124" s="16" t="s">
        <v>60</v>
      </c>
      <c r="E2124" s="116" t="s">
        <v>228</v>
      </c>
      <c r="F2124" s="116" t="s">
        <v>225</v>
      </c>
      <c r="G2124" s="104"/>
      <c r="H2124" s="104"/>
      <c r="I2124" s="104"/>
    </row>
    <row r="2125" spans="1:9" ht="18.75">
      <c r="B2125" s="129" t="s">
        <v>25</v>
      </c>
      <c r="C2125" s="100"/>
      <c r="D2125" s="131">
        <v>34</v>
      </c>
      <c r="E2125" s="102"/>
      <c r="F2125" s="102"/>
      <c r="G2125" s="197"/>
      <c r="H2125" s="198" t="s">
        <v>226</v>
      </c>
      <c r="I2125" s="198"/>
    </row>
    <row r="2126" spans="1:9" ht="18.75">
      <c r="B2126" s="129" t="s">
        <v>24</v>
      </c>
      <c r="C2126" s="100"/>
      <c r="D2126" s="132">
        <v>51</v>
      </c>
      <c r="E2126" s="102"/>
      <c r="F2126" s="102"/>
      <c r="G2126" s="197"/>
      <c r="H2126" s="112" t="s">
        <v>201</v>
      </c>
      <c r="I2126" s="199">
        <f>SUM(F2125:F2146)</f>
        <v>0</v>
      </c>
    </row>
    <row r="2127" spans="1:9" ht="18.75">
      <c r="B2127" s="129" t="s">
        <v>11</v>
      </c>
      <c r="C2127" s="100"/>
      <c r="D2127" s="131">
        <v>34</v>
      </c>
      <c r="E2127" s="102"/>
      <c r="F2127" s="102"/>
      <c r="G2127" s="197"/>
      <c r="H2127" s="113" t="s">
        <v>202</v>
      </c>
      <c r="I2127" s="197">
        <f>SUMPRODUCT(D2125:D2146,F2125:F2146)</f>
        <v>0</v>
      </c>
    </row>
    <row r="2128" spans="1:9" ht="18.75">
      <c r="B2128" s="129" t="s">
        <v>160</v>
      </c>
      <c r="C2128" s="100"/>
      <c r="D2128" s="132">
        <v>102</v>
      </c>
      <c r="E2128" s="102"/>
      <c r="F2128" s="102"/>
      <c r="G2128" s="197"/>
      <c r="H2128" s="113" t="s">
        <v>203</v>
      </c>
      <c r="I2128" s="197">
        <f>SUM(D2125:D2146)</f>
        <v>935</v>
      </c>
    </row>
    <row r="2129" spans="2:9" ht="18.75">
      <c r="B2129" s="129" t="s">
        <v>14</v>
      </c>
      <c r="C2129" s="100"/>
      <c r="D2129" s="131">
        <v>34</v>
      </c>
      <c r="E2129" s="102"/>
      <c r="F2129" s="102"/>
      <c r="G2129" s="197"/>
      <c r="H2129" s="113" t="s">
        <v>204</v>
      </c>
      <c r="I2129" s="197">
        <f>I2128-I2127</f>
        <v>935</v>
      </c>
    </row>
    <row r="2130" spans="2:9" ht="18.75">
      <c r="B2130" s="129" t="s">
        <v>9</v>
      </c>
      <c r="C2130" s="100"/>
      <c r="D2130" s="132">
        <v>34</v>
      </c>
      <c r="E2130" s="102"/>
      <c r="F2130" s="102"/>
      <c r="G2130" s="197"/>
      <c r="H2130" s="197"/>
      <c r="I2130" s="197"/>
    </row>
    <row r="2131" spans="2:9" ht="18.75">
      <c r="B2131" s="129" t="s">
        <v>13</v>
      </c>
      <c r="C2131" s="100"/>
      <c r="D2131" s="131">
        <v>34</v>
      </c>
      <c r="E2131" s="102"/>
      <c r="F2131" s="102"/>
      <c r="G2131" s="197"/>
      <c r="H2131" s="197"/>
      <c r="I2131" s="119" t="s">
        <v>244</v>
      </c>
    </row>
    <row r="2132" spans="2:9" ht="18.75">
      <c r="B2132" s="129" t="s">
        <v>158</v>
      </c>
      <c r="C2132" s="100"/>
      <c r="D2132" s="132">
        <v>34</v>
      </c>
      <c r="E2132" s="102"/>
      <c r="F2132" s="102"/>
      <c r="G2132" s="197"/>
      <c r="H2132" s="197"/>
      <c r="I2132" s="197"/>
    </row>
    <row r="2133" spans="2:9" ht="18.75">
      <c r="B2133" s="129" t="s">
        <v>153</v>
      </c>
      <c r="C2133" s="100"/>
      <c r="D2133" s="131">
        <v>34</v>
      </c>
      <c r="E2133" s="102"/>
      <c r="F2133" s="102"/>
      <c r="G2133" s="197"/>
      <c r="H2133" s="197"/>
      <c r="I2133" s="197"/>
    </row>
    <row r="2134" spans="2:9" ht="18.75">
      <c r="B2134" s="129" t="s">
        <v>12</v>
      </c>
      <c r="C2134" s="100"/>
      <c r="D2134" s="131">
        <v>34</v>
      </c>
      <c r="E2134" s="102"/>
      <c r="F2134" s="102"/>
      <c r="G2134" s="197"/>
      <c r="H2134" s="197"/>
      <c r="I2134" s="197"/>
    </row>
    <row r="2135" spans="2:9" ht="18.75">
      <c r="B2135" s="129" t="s">
        <v>150</v>
      </c>
      <c r="C2135" s="100"/>
      <c r="D2135" s="131">
        <v>34</v>
      </c>
      <c r="E2135" s="102"/>
      <c r="F2135" s="102"/>
      <c r="G2135" s="197"/>
      <c r="H2135" s="197"/>
      <c r="I2135" s="197"/>
    </row>
    <row r="2136" spans="2:9" ht="18.75">
      <c r="B2136" s="129" t="s">
        <v>17</v>
      </c>
      <c r="C2136" s="100"/>
      <c r="D2136" s="132">
        <v>51</v>
      </c>
      <c r="E2136" s="102"/>
      <c r="F2136" s="102"/>
      <c r="G2136" s="197"/>
      <c r="H2136" s="197"/>
      <c r="I2136" s="197"/>
    </row>
    <row r="2137" spans="2:9" ht="18.75">
      <c r="B2137" s="129" t="s">
        <v>168</v>
      </c>
      <c r="C2137" s="100"/>
      <c r="D2137" s="131">
        <v>34</v>
      </c>
      <c r="E2137" s="102"/>
      <c r="F2137" s="102"/>
      <c r="G2137" s="197"/>
      <c r="H2137" s="198" t="s">
        <v>227</v>
      </c>
      <c r="I2137" s="198"/>
    </row>
    <row r="2138" spans="2:9" ht="18.75">
      <c r="B2138" s="129" t="s">
        <v>16</v>
      </c>
      <c r="C2138" s="100"/>
      <c r="D2138" s="131">
        <v>34</v>
      </c>
      <c r="E2138" s="102"/>
      <c r="F2138" s="102"/>
      <c r="G2138" s="197"/>
      <c r="H2138" s="112" t="s">
        <v>201</v>
      </c>
      <c r="I2138" s="199">
        <f>SUM(E2125:E2146)</f>
        <v>0</v>
      </c>
    </row>
    <row r="2139" spans="2:9" ht="18.75">
      <c r="B2139" s="129" t="s">
        <v>18</v>
      </c>
      <c r="C2139" s="100"/>
      <c r="D2139" s="131">
        <v>51</v>
      </c>
      <c r="E2139" s="102"/>
      <c r="F2139" s="102"/>
      <c r="G2139" s="197"/>
      <c r="H2139" s="113" t="s">
        <v>202</v>
      </c>
      <c r="I2139" s="197">
        <f>SUMPRODUCT(D2125:D2146,E2125:E2146)</f>
        <v>0</v>
      </c>
    </row>
    <row r="2140" spans="2:9" ht="18.75">
      <c r="B2140" s="129" t="s">
        <v>173</v>
      </c>
      <c r="C2140" s="100"/>
      <c r="D2140" s="132">
        <v>34</v>
      </c>
      <c r="E2140" s="102"/>
      <c r="F2140" s="102"/>
      <c r="G2140" s="197"/>
      <c r="H2140" s="113" t="s">
        <v>203</v>
      </c>
      <c r="I2140" s="123">
        <f>SUM(D2125:D2146)</f>
        <v>935</v>
      </c>
    </row>
    <row r="2141" spans="2:9" ht="18.75">
      <c r="B2141" s="129" t="s">
        <v>174</v>
      </c>
      <c r="C2141" s="100"/>
      <c r="D2141" s="133">
        <v>34</v>
      </c>
      <c r="E2141" s="102"/>
      <c r="F2141" s="102"/>
      <c r="G2141" s="197"/>
      <c r="H2141" s="113" t="s">
        <v>204</v>
      </c>
      <c r="I2141" s="123">
        <f>I2140-I2139</f>
        <v>935</v>
      </c>
    </row>
    <row r="2142" spans="2:9" ht="18.75">
      <c r="B2142" s="129" t="s">
        <v>175</v>
      </c>
      <c r="C2142" s="100"/>
      <c r="D2142" s="133">
        <v>51</v>
      </c>
      <c r="E2142" s="102"/>
      <c r="F2142" s="102"/>
      <c r="G2142" s="197"/>
      <c r="H2142" s="197"/>
      <c r="I2142" s="197"/>
    </row>
    <row r="2143" spans="2:9" ht="18.75">
      <c r="B2143" s="129" t="s">
        <v>176</v>
      </c>
      <c r="C2143" s="100"/>
      <c r="D2143" s="133">
        <v>51</v>
      </c>
      <c r="E2143" s="102"/>
      <c r="F2143" s="102"/>
      <c r="G2143" s="197"/>
      <c r="H2143" s="197"/>
      <c r="I2143" s="119" t="s">
        <v>230</v>
      </c>
    </row>
    <row r="2144" spans="2:9" ht="18.75">
      <c r="B2144" s="130" t="s">
        <v>152</v>
      </c>
      <c r="C2144" s="100"/>
      <c r="D2144" s="133">
        <v>51</v>
      </c>
      <c r="E2144" s="102"/>
      <c r="F2144" s="102"/>
      <c r="G2144" s="197"/>
      <c r="H2144" s="197"/>
      <c r="I2144" s="197"/>
    </row>
    <row r="2145" spans="2:9" ht="18.75">
      <c r="B2145" s="130" t="s">
        <v>151</v>
      </c>
      <c r="C2145" s="100"/>
      <c r="D2145" s="134">
        <v>51</v>
      </c>
      <c r="E2145" s="102"/>
      <c r="F2145" s="102"/>
      <c r="G2145" s="197"/>
      <c r="H2145" s="197"/>
      <c r="I2145" s="197"/>
    </row>
    <row r="2146" spans="2:9" ht="18.75">
      <c r="B2146" s="129" t="s">
        <v>177</v>
      </c>
      <c r="C2146" s="100"/>
      <c r="D2146" s="135">
        <v>34</v>
      </c>
      <c r="E2146" s="102"/>
      <c r="F2146" s="102"/>
      <c r="G2146" s="197"/>
      <c r="H2146" s="197"/>
      <c r="I2146" s="197"/>
    </row>
    <row r="2147" spans="2:9">
      <c r="B2147" s="114"/>
      <c r="C2147" s="197"/>
      <c r="D2147" s="197"/>
      <c r="E2147" s="197"/>
      <c r="F2147" s="197"/>
      <c r="G2147" s="197"/>
      <c r="H2147" s="197"/>
      <c r="I2147" s="197"/>
    </row>
    <row r="2148" spans="2:9">
      <c r="B2148" s="114"/>
      <c r="C2148" s="197"/>
      <c r="D2148" s="197"/>
      <c r="E2148" s="197"/>
      <c r="F2148" s="197"/>
      <c r="G2148" s="197"/>
      <c r="H2148" s="197"/>
      <c r="I2148" s="197"/>
    </row>
    <row r="2149" spans="2:9">
      <c r="B2149" s="114"/>
      <c r="C2149" s="197"/>
      <c r="D2149" s="197"/>
      <c r="E2149" s="197"/>
      <c r="F2149" s="197"/>
      <c r="G2149" s="197"/>
      <c r="H2149" s="197"/>
      <c r="I2149" s="197"/>
    </row>
    <row r="2150" spans="2:9">
      <c r="B2150" s="114"/>
      <c r="C2150" s="197"/>
      <c r="D2150" s="197"/>
      <c r="E2150" s="197"/>
      <c r="F2150" s="197"/>
      <c r="G2150" s="197"/>
      <c r="H2150" s="197"/>
      <c r="I2150" s="197"/>
    </row>
    <row r="2151" spans="2:9">
      <c r="B2151" s="114"/>
      <c r="C2151" s="197"/>
      <c r="D2151" s="197"/>
      <c r="E2151" s="197"/>
      <c r="F2151" s="197"/>
      <c r="G2151" s="197"/>
      <c r="H2151" s="197"/>
      <c r="I2151" s="197"/>
    </row>
    <row r="2152" spans="2:9">
      <c r="B2152" s="114"/>
      <c r="C2152" s="197"/>
      <c r="D2152" s="197"/>
      <c r="E2152" s="197"/>
      <c r="F2152" s="197"/>
      <c r="G2152" s="197"/>
      <c r="H2152" s="197"/>
      <c r="I2152" s="197"/>
    </row>
    <row r="2153" spans="2:9">
      <c r="B2153" s="114"/>
      <c r="C2153" s="197"/>
      <c r="D2153" s="197"/>
      <c r="E2153" s="197"/>
      <c r="F2153" s="197"/>
      <c r="G2153" s="197"/>
      <c r="H2153" s="197"/>
      <c r="I2153" s="197"/>
    </row>
    <row r="2154" spans="2:9">
      <c r="B2154" s="114"/>
      <c r="C2154" s="197"/>
      <c r="D2154" s="197"/>
      <c r="E2154" s="197"/>
      <c r="F2154" s="197"/>
      <c r="G2154" s="197"/>
      <c r="H2154" s="197"/>
      <c r="I2154" s="197"/>
    </row>
    <row r="2155" spans="2:9">
      <c r="B2155" s="114"/>
      <c r="C2155" s="197"/>
      <c r="D2155" s="197"/>
      <c r="E2155" s="197"/>
      <c r="F2155" s="197"/>
      <c r="G2155" s="197"/>
      <c r="H2155" s="197"/>
      <c r="I2155" s="197"/>
    </row>
    <row r="2156" spans="2:9">
      <c r="B2156" s="114"/>
      <c r="C2156" s="197"/>
      <c r="D2156" s="197"/>
      <c r="E2156" s="197"/>
      <c r="F2156" s="197"/>
      <c r="G2156" s="197"/>
      <c r="H2156" s="197"/>
      <c r="I2156" s="197"/>
    </row>
    <row r="2157" spans="2:9">
      <c r="B2157" s="114"/>
      <c r="C2157" s="197"/>
      <c r="D2157" s="197"/>
      <c r="E2157" s="197"/>
      <c r="F2157" s="197"/>
      <c r="G2157" s="197"/>
      <c r="H2157" s="197"/>
      <c r="I2157" s="197"/>
    </row>
    <row r="2158" spans="2:9">
      <c r="B2158" s="114"/>
      <c r="C2158" s="197"/>
      <c r="D2158" s="197"/>
      <c r="E2158" s="197"/>
      <c r="F2158" s="197"/>
      <c r="G2158" s="197"/>
      <c r="H2158" s="197"/>
      <c r="I2158" s="197"/>
    </row>
    <row r="2159" spans="2:9">
      <c r="B2159" s="114"/>
      <c r="C2159" s="197"/>
      <c r="D2159" s="197"/>
      <c r="E2159" s="197"/>
      <c r="F2159" s="197"/>
      <c r="G2159" s="197"/>
      <c r="H2159" s="197"/>
      <c r="I2159" s="197"/>
    </row>
    <row r="2160" spans="2:9">
      <c r="B2160" s="114"/>
      <c r="C2160" s="197"/>
      <c r="D2160" s="197"/>
      <c r="E2160" s="197"/>
      <c r="F2160" s="197"/>
      <c r="G2160" s="197"/>
      <c r="H2160" s="197"/>
      <c r="I2160" s="197"/>
    </row>
    <row r="2161" spans="1:9">
      <c r="B2161" s="114"/>
      <c r="C2161" s="197"/>
      <c r="D2161" s="197"/>
      <c r="E2161" s="197"/>
      <c r="F2161" s="197"/>
      <c r="G2161" s="197"/>
      <c r="H2161" s="197"/>
      <c r="I2161" s="197"/>
    </row>
    <row r="2162" spans="1:9">
      <c r="B2162" s="114"/>
      <c r="C2162" s="197"/>
      <c r="D2162" s="197"/>
      <c r="E2162" s="197"/>
      <c r="F2162" s="197"/>
      <c r="G2162" s="197"/>
      <c r="H2162" s="197"/>
      <c r="I2162" s="197"/>
    </row>
    <row r="2163" spans="1:9">
      <c r="A2163" s="107">
        <v>55</v>
      </c>
      <c r="B2163" s="109"/>
      <c r="C2163" s="95" t="s">
        <v>197</v>
      </c>
      <c r="D2163" s="95" t="s">
        <v>198</v>
      </c>
      <c r="E2163" s="117"/>
      <c r="F2163" s="117"/>
      <c r="G2163" s="197"/>
      <c r="H2163" s="197"/>
      <c r="I2163" s="197"/>
    </row>
    <row r="2164" spans="1:9" ht="67.5">
      <c r="B2164" s="110" t="s">
        <v>199</v>
      </c>
      <c r="C2164" s="16" t="s">
        <v>59</v>
      </c>
      <c r="D2164" s="16" t="s">
        <v>60</v>
      </c>
      <c r="E2164" s="116" t="s">
        <v>228</v>
      </c>
      <c r="F2164" s="116" t="s">
        <v>225</v>
      </c>
      <c r="G2164" s="104"/>
      <c r="H2164" s="104"/>
      <c r="I2164" s="104"/>
    </row>
    <row r="2165" spans="1:9" ht="18.75">
      <c r="B2165" s="129" t="s">
        <v>25</v>
      </c>
      <c r="C2165" s="100"/>
      <c r="D2165" s="131">
        <v>34</v>
      </c>
      <c r="E2165" s="102"/>
      <c r="F2165" s="102"/>
      <c r="G2165" s="197"/>
      <c r="H2165" s="198" t="s">
        <v>226</v>
      </c>
      <c r="I2165" s="198"/>
    </row>
    <row r="2166" spans="1:9" ht="18.75">
      <c r="B2166" s="129" t="s">
        <v>24</v>
      </c>
      <c r="C2166" s="100"/>
      <c r="D2166" s="132">
        <v>51</v>
      </c>
      <c r="E2166" s="102"/>
      <c r="F2166" s="102"/>
      <c r="G2166" s="197"/>
      <c r="H2166" s="112" t="s">
        <v>201</v>
      </c>
      <c r="I2166" s="199">
        <f>SUM(F2165:F2186)</f>
        <v>0</v>
      </c>
    </row>
    <row r="2167" spans="1:9" ht="18.75">
      <c r="B2167" s="129" t="s">
        <v>11</v>
      </c>
      <c r="C2167" s="100"/>
      <c r="D2167" s="131">
        <v>34</v>
      </c>
      <c r="E2167" s="102"/>
      <c r="F2167" s="102"/>
      <c r="G2167" s="197"/>
      <c r="H2167" s="113" t="s">
        <v>202</v>
      </c>
      <c r="I2167" s="197">
        <f>SUMPRODUCT(D2165:D2186,F2165:F2186)</f>
        <v>0</v>
      </c>
    </row>
    <row r="2168" spans="1:9" ht="18.75">
      <c r="B2168" s="129" t="s">
        <v>160</v>
      </c>
      <c r="C2168" s="100"/>
      <c r="D2168" s="132">
        <v>102</v>
      </c>
      <c r="E2168" s="102"/>
      <c r="F2168" s="102"/>
      <c r="G2168" s="197"/>
      <c r="H2168" s="113" t="s">
        <v>203</v>
      </c>
      <c r="I2168" s="197">
        <f>SUM(D2165:D2186)</f>
        <v>935</v>
      </c>
    </row>
    <row r="2169" spans="1:9" ht="18.75">
      <c r="B2169" s="129" t="s">
        <v>14</v>
      </c>
      <c r="C2169" s="100"/>
      <c r="D2169" s="131">
        <v>34</v>
      </c>
      <c r="E2169" s="102"/>
      <c r="F2169" s="102"/>
      <c r="G2169" s="197"/>
      <c r="H2169" s="113" t="s">
        <v>204</v>
      </c>
      <c r="I2169" s="197">
        <f>I2168-I2167</f>
        <v>935</v>
      </c>
    </row>
    <row r="2170" spans="1:9" ht="18.75">
      <c r="B2170" s="129" t="s">
        <v>9</v>
      </c>
      <c r="C2170" s="100"/>
      <c r="D2170" s="132">
        <v>34</v>
      </c>
      <c r="E2170" s="102"/>
      <c r="F2170" s="102"/>
      <c r="G2170" s="197"/>
      <c r="H2170" s="197"/>
      <c r="I2170" s="197"/>
    </row>
    <row r="2171" spans="1:9" ht="18.75">
      <c r="B2171" s="129" t="s">
        <v>13</v>
      </c>
      <c r="C2171" s="100"/>
      <c r="D2171" s="131">
        <v>34</v>
      </c>
      <c r="E2171" s="102"/>
      <c r="F2171" s="102"/>
      <c r="G2171" s="197"/>
      <c r="H2171" s="197"/>
      <c r="I2171" s="119" t="s">
        <v>244</v>
      </c>
    </row>
    <row r="2172" spans="1:9" ht="18.75">
      <c r="B2172" s="129" t="s">
        <v>158</v>
      </c>
      <c r="C2172" s="100"/>
      <c r="D2172" s="132">
        <v>34</v>
      </c>
      <c r="E2172" s="102"/>
      <c r="F2172" s="102"/>
      <c r="G2172" s="197"/>
      <c r="H2172" s="197"/>
      <c r="I2172" s="197"/>
    </row>
    <row r="2173" spans="1:9" ht="18.75">
      <c r="B2173" s="129" t="s">
        <v>153</v>
      </c>
      <c r="C2173" s="100"/>
      <c r="D2173" s="131">
        <v>34</v>
      </c>
      <c r="E2173" s="102"/>
      <c r="F2173" s="102"/>
      <c r="G2173" s="197"/>
      <c r="H2173" s="197"/>
      <c r="I2173" s="197"/>
    </row>
    <row r="2174" spans="1:9" ht="18.75">
      <c r="B2174" s="129" t="s">
        <v>12</v>
      </c>
      <c r="C2174" s="100"/>
      <c r="D2174" s="131">
        <v>34</v>
      </c>
      <c r="E2174" s="102"/>
      <c r="F2174" s="102"/>
      <c r="G2174" s="197"/>
      <c r="H2174" s="197"/>
      <c r="I2174" s="197"/>
    </row>
    <row r="2175" spans="1:9" ht="18.75">
      <c r="B2175" s="129" t="s">
        <v>150</v>
      </c>
      <c r="C2175" s="100"/>
      <c r="D2175" s="131">
        <v>34</v>
      </c>
      <c r="E2175" s="102"/>
      <c r="F2175" s="102"/>
      <c r="G2175" s="197"/>
      <c r="H2175" s="197"/>
      <c r="I2175" s="197"/>
    </row>
    <row r="2176" spans="1:9" ht="18.75">
      <c r="B2176" s="129" t="s">
        <v>17</v>
      </c>
      <c r="C2176" s="100"/>
      <c r="D2176" s="132">
        <v>51</v>
      </c>
      <c r="E2176" s="102"/>
      <c r="F2176" s="102"/>
      <c r="G2176" s="197"/>
      <c r="H2176" s="197"/>
      <c r="I2176" s="197"/>
    </row>
    <row r="2177" spans="2:9" ht="18.75">
      <c r="B2177" s="129" t="s">
        <v>168</v>
      </c>
      <c r="C2177" s="100"/>
      <c r="D2177" s="131">
        <v>34</v>
      </c>
      <c r="E2177" s="102"/>
      <c r="F2177" s="102"/>
      <c r="G2177" s="197"/>
      <c r="H2177" s="198" t="s">
        <v>227</v>
      </c>
      <c r="I2177" s="198"/>
    </row>
    <row r="2178" spans="2:9" ht="18.75">
      <c r="B2178" s="129" t="s">
        <v>16</v>
      </c>
      <c r="C2178" s="100"/>
      <c r="D2178" s="131">
        <v>34</v>
      </c>
      <c r="E2178" s="102"/>
      <c r="F2178" s="102"/>
      <c r="G2178" s="197"/>
      <c r="H2178" s="112" t="s">
        <v>201</v>
      </c>
      <c r="I2178" s="199">
        <f>SUM(E2165:E2186)</f>
        <v>0</v>
      </c>
    </row>
    <row r="2179" spans="2:9" ht="18.75">
      <c r="B2179" s="129" t="s">
        <v>18</v>
      </c>
      <c r="C2179" s="100"/>
      <c r="D2179" s="131">
        <v>51</v>
      </c>
      <c r="E2179" s="102"/>
      <c r="F2179" s="102"/>
      <c r="G2179" s="197"/>
      <c r="H2179" s="113" t="s">
        <v>202</v>
      </c>
      <c r="I2179" s="197">
        <f>SUMPRODUCT(D2165:D2186,E2165:E2186)</f>
        <v>0</v>
      </c>
    </row>
    <row r="2180" spans="2:9" ht="18.75">
      <c r="B2180" s="129" t="s">
        <v>173</v>
      </c>
      <c r="C2180" s="100"/>
      <c r="D2180" s="132">
        <v>34</v>
      </c>
      <c r="E2180" s="102"/>
      <c r="F2180" s="102"/>
      <c r="G2180" s="197"/>
      <c r="H2180" s="113" t="s">
        <v>203</v>
      </c>
      <c r="I2180" s="123">
        <f>SUM(D2165:D2186)</f>
        <v>935</v>
      </c>
    </row>
    <row r="2181" spans="2:9" ht="18.75">
      <c r="B2181" s="129" t="s">
        <v>174</v>
      </c>
      <c r="C2181" s="100"/>
      <c r="D2181" s="133">
        <v>34</v>
      </c>
      <c r="E2181" s="102"/>
      <c r="F2181" s="102"/>
      <c r="G2181" s="197"/>
      <c r="H2181" s="113" t="s">
        <v>204</v>
      </c>
      <c r="I2181" s="123">
        <f>I2180-I2179</f>
        <v>935</v>
      </c>
    </row>
    <row r="2182" spans="2:9" ht="18.75">
      <c r="B2182" s="129" t="s">
        <v>175</v>
      </c>
      <c r="C2182" s="100"/>
      <c r="D2182" s="133">
        <v>51</v>
      </c>
      <c r="E2182" s="102"/>
      <c r="F2182" s="102"/>
      <c r="G2182" s="197"/>
      <c r="H2182" s="197"/>
      <c r="I2182" s="197"/>
    </row>
    <row r="2183" spans="2:9" ht="18.75">
      <c r="B2183" s="129" t="s">
        <v>176</v>
      </c>
      <c r="C2183" s="100"/>
      <c r="D2183" s="133">
        <v>51</v>
      </c>
      <c r="E2183" s="102"/>
      <c r="F2183" s="102"/>
      <c r="G2183" s="197"/>
      <c r="H2183" s="197"/>
      <c r="I2183" s="119" t="s">
        <v>230</v>
      </c>
    </row>
    <row r="2184" spans="2:9" ht="18.75">
      <c r="B2184" s="130" t="s">
        <v>152</v>
      </c>
      <c r="C2184" s="100"/>
      <c r="D2184" s="133">
        <v>51</v>
      </c>
      <c r="E2184" s="102"/>
      <c r="F2184" s="102"/>
      <c r="G2184" s="197"/>
      <c r="H2184" s="197"/>
      <c r="I2184" s="197"/>
    </row>
    <row r="2185" spans="2:9" ht="18.75">
      <c r="B2185" s="130" t="s">
        <v>151</v>
      </c>
      <c r="C2185" s="100"/>
      <c r="D2185" s="134">
        <v>51</v>
      </c>
      <c r="E2185" s="102"/>
      <c r="F2185" s="102"/>
      <c r="G2185" s="197"/>
      <c r="H2185" s="197"/>
      <c r="I2185" s="197"/>
    </row>
    <row r="2186" spans="2:9" ht="18.75">
      <c r="B2186" s="129" t="s">
        <v>177</v>
      </c>
      <c r="C2186" s="100"/>
      <c r="D2186" s="135">
        <v>34</v>
      </c>
      <c r="E2186" s="102"/>
      <c r="F2186" s="102"/>
      <c r="G2186" s="197"/>
      <c r="H2186" s="197"/>
      <c r="I2186" s="197"/>
    </row>
    <row r="2187" spans="2:9">
      <c r="B2187" s="114"/>
      <c r="C2187" s="197"/>
      <c r="D2187" s="197"/>
      <c r="E2187" s="197"/>
      <c r="F2187" s="197"/>
      <c r="G2187" s="197"/>
      <c r="H2187" s="197"/>
      <c r="I2187" s="197"/>
    </row>
    <row r="2188" spans="2:9">
      <c r="B2188" s="114"/>
      <c r="C2188" s="197"/>
      <c r="D2188" s="197"/>
      <c r="E2188" s="197"/>
      <c r="F2188" s="197"/>
      <c r="G2188" s="197"/>
      <c r="H2188" s="197"/>
      <c r="I2188" s="197"/>
    </row>
    <row r="2189" spans="2:9">
      <c r="B2189" s="114"/>
      <c r="C2189" s="197"/>
      <c r="D2189" s="197"/>
      <c r="E2189" s="197"/>
      <c r="F2189" s="197"/>
      <c r="G2189" s="197"/>
      <c r="H2189" s="197"/>
      <c r="I2189" s="197"/>
    </row>
    <row r="2190" spans="2:9">
      <c r="B2190" s="114"/>
      <c r="C2190" s="197"/>
      <c r="D2190" s="197"/>
      <c r="E2190" s="197"/>
      <c r="F2190" s="197"/>
      <c r="G2190" s="197"/>
      <c r="H2190" s="197"/>
      <c r="I2190" s="197"/>
    </row>
    <row r="2191" spans="2:9">
      <c r="B2191" s="114"/>
      <c r="C2191" s="197"/>
      <c r="D2191" s="197"/>
      <c r="E2191" s="197"/>
      <c r="F2191" s="197"/>
      <c r="G2191" s="197"/>
      <c r="H2191" s="197"/>
      <c r="I2191" s="197"/>
    </row>
    <row r="2192" spans="2:9">
      <c r="B2192" s="114"/>
      <c r="C2192" s="197"/>
      <c r="D2192" s="197"/>
      <c r="E2192" s="197"/>
      <c r="F2192" s="197"/>
      <c r="G2192" s="197"/>
      <c r="H2192" s="197"/>
      <c r="I2192" s="197"/>
    </row>
    <row r="2193" spans="1:9">
      <c r="B2193" s="114"/>
      <c r="C2193" s="197"/>
      <c r="D2193" s="197"/>
      <c r="E2193" s="197"/>
      <c r="F2193" s="197"/>
      <c r="G2193" s="197"/>
      <c r="H2193" s="197"/>
      <c r="I2193" s="197"/>
    </row>
    <row r="2194" spans="1:9">
      <c r="B2194" s="114"/>
      <c r="C2194" s="197"/>
      <c r="D2194" s="197"/>
      <c r="E2194" s="197"/>
      <c r="F2194" s="197"/>
      <c r="G2194" s="197"/>
      <c r="H2194" s="197"/>
      <c r="I2194" s="197"/>
    </row>
    <row r="2195" spans="1:9">
      <c r="B2195" s="114"/>
      <c r="C2195" s="197"/>
      <c r="D2195" s="197"/>
      <c r="E2195" s="197"/>
      <c r="F2195" s="197"/>
      <c r="G2195" s="197"/>
      <c r="H2195" s="197"/>
      <c r="I2195" s="197"/>
    </row>
    <row r="2196" spans="1:9">
      <c r="B2196" s="114"/>
      <c r="C2196" s="197"/>
      <c r="D2196" s="197"/>
      <c r="E2196" s="197"/>
      <c r="F2196" s="197"/>
      <c r="G2196" s="197"/>
      <c r="H2196" s="197"/>
      <c r="I2196" s="197"/>
    </row>
    <row r="2197" spans="1:9">
      <c r="B2197" s="114"/>
      <c r="C2197" s="197"/>
      <c r="D2197" s="197"/>
      <c r="E2197" s="197"/>
      <c r="F2197" s="197"/>
      <c r="G2197" s="197"/>
      <c r="H2197" s="197"/>
      <c r="I2197" s="197"/>
    </row>
    <row r="2198" spans="1:9">
      <c r="B2198" s="114"/>
      <c r="C2198" s="197"/>
      <c r="D2198" s="197"/>
      <c r="E2198" s="197"/>
      <c r="F2198" s="197"/>
      <c r="G2198" s="197"/>
      <c r="H2198" s="197"/>
      <c r="I2198" s="197"/>
    </row>
    <row r="2199" spans="1:9">
      <c r="B2199" s="114"/>
      <c r="C2199" s="197"/>
      <c r="D2199" s="197"/>
      <c r="E2199" s="197"/>
      <c r="F2199" s="197"/>
      <c r="G2199" s="197"/>
      <c r="H2199" s="197"/>
      <c r="I2199" s="197"/>
    </row>
    <row r="2200" spans="1:9">
      <c r="B2200" s="114"/>
      <c r="C2200" s="197"/>
      <c r="D2200" s="197"/>
      <c r="E2200" s="197"/>
      <c r="F2200" s="197"/>
      <c r="G2200" s="197"/>
      <c r="H2200" s="197"/>
      <c r="I2200" s="197"/>
    </row>
    <row r="2201" spans="1:9">
      <c r="B2201" s="114"/>
      <c r="C2201" s="197"/>
      <c r="D2201" s="197"/>
      <c r="E2201" s="197"/>
      <c r="F2201" s="197"/>
      <c r="G2201" s="197"/>
      <c r="H2201" s="197"/>
      <c r="I2201" s="197"/>
    </row>
    <row r="2202" spans="1:9">
      <c r="B2202" s="114"/>
      <c r="C2202" s="197"/>
      <c r="D2202" s="197"/>
      <c r="E2202" s="197"/>
      <c r="F2202" s="197"/>
      <c r="G2202" s="197"/>
      <c r="H2202" s="197"/>
      <c r="I2202" s="197"/>
    </row>
    <row r="2203" spans="1:9">
      <c r="A2203" s="107">
        <v>56</v>
      </c>
      <c r="B2203" s="109"/>
      <c r="C2203" s="95" t="s">
        <v>197</v>
      </c>
      <c r="D2203" s="95" t="s">
        <v>198</v>
      </c>
      <c r="E2203" s="117"/>
      <c r="F2203" s="117"/>
      <c r="G2203" s="197"/>
      <c r="H2203" s="197"/>
      <c r="I2203" s="197"/>
    </row>
    <row r="2204" spans="1:9" ht="67.5">
      <c r="B2204" s="110" t="s">
        <v>199</v>
      </c>
      <c r="C2204" s="16" t="s">
        <v>59</v>
      </c>
      <c r="D2204" s="16" t="s">
        <v>60</v>
      </c>
      <c r="E2204" s="116" t="s">
        <v>228</v>
      </c>
      <c r="F2204" s="116" t="s">
        <v>225</v>
      </c>
      <c r="G2204" s="104"/>
      <c r="H2204" s="104"/>
      <c r="I2204" s="104"/>
    </row>
    <row r="2205" spans="1:9" ht="18.75">
      <c r="B2205" s="129" t="s">
        <v>25</v>
      </c>
      <c r="C2205" s="100"/>
      <c r="D2205" s="131">
        <v>34</v>
      </c>
      <c r="E2205" s="102"/>
      <c r="F2205" s="102"/>
      <c r="G2205" s="197"/>
      <c r="H2205" s="198" t="s">
        <v>226</v>
      </c>
      <c r="I2205" s="198"/>
    </row>
    <row r="2206" spans="1:9" ht="18.75">
      <c r="B2206" s="129" t="s">
        <v>24</v>
      </c>
      <c r="C2206" s="100"/>
      <c r="D2206" s="132">
        <v>51</v>
      </c>
      <c r="E2206" s="102"/>
      <c r="F2206" s="102"/>
      <c r="G2206" s="197"/>
      <c r="H2206" s="112" t="s">
        <v>201</v>
      </c>
      <c r="I2206" s="199">
        <f>SUM(F2205:F2226)</f>
        <v>0</v>
      </c>
    </row>
    <row r="2207" spans="1:9" ht="18.75">
      <c r="B2207" s="129" t="s">
        <v>11</v>
      </c>
      <c r="C2207" s="100"/>
      <c r="D2207" s="131">
        <v>34</v>
      </c>
      <c r="E2207" s="102"/>
      <c r="F2207" s="102"/>
      <c r="G2207" s="197"/>
      <c r="H2207" s="113" t="s">
        <v>202</v>
      </c>
      <c r="I2207" s="197">
        <f>SUMPRODUCT(D2205:D2226,F2205:F2226)</f>
        <v>0</v>
      </c>
    </row>
    <row r="2208" spans="1:9" ht="18.75">
      <c r="B2208" s="129" t="s">
        <v>160</v>
      </c>
      <c r="C2208" s="100"/>
      <c r="D2208" s="132">
        <v>102</v>
      </c>
      <c r="E2208" s="102"/>
      <c r="F2208" s="102"/>
      <c r="G2208" s="197"/>
      <c r="H2208" s="113" t="s">
        <v>203</v>
      </c>
      <c r="I2208" s="197">
        <f>SUM(D2205:D2226)</f>
        <v>935</v>
      </c>
    </row>
    <row r="2209" spans="2:9" ht="18.75">
      <c r="B2209" s="129" t="s">
        <v>14</v>
      </c>
      <c r="C2209" s="100"/>
      <c r="D2209" s="131">
        <v>34</v>
      </c>
      <c r="E2209" s="102"/>
      <c r="F2209" s="102"/>
      <c r="G2209" s="197"/>
      <c r="H2209" s="113" t="s">
        <v>204</v>
      </c>
      <c r="I2209" s="197">
        <f>I2208-I2207</f>
        <v>935</v>
      </c>
    </row>
    <row r="2210" spans="2:9" ht="18.75">
      <c r="B2210" s="129" t="s">
        <v>9</v>
      </c>
      <c r="C2210" s="100"/>
      <c r="D2210" s="132">
        <v>34</v>
      </c>
      <c r="E2210" s="102"/>
      <c r="F2210" s="102"/>
      <c r="G2210" s="197"/>
      <c r="H2210" s="197"/>
      <c r="I2210" s="197"/>
    </row>
    <row r="2211" spans="2:9" ht="18.75">
      <c r="B2211" s="129" t="s">
        <v>13</v>
      </c>
      <c r="C2211" s="100"/>
      <c r="D2211" s="131">
        <v>34</v>
      </c>
      <c r="E2211" s="102"/>
      <c r="F2211" s="102"/>
      <c r="G2211" s="197"/>
      <c r="H2211" s="197"/>
      <c r="I2211" s="119" t="s">
        <v>244</v>
      </c>
    </row>
    <row r="2212" spans="2:9" ht="18.75">
      <c r="B2212" s="129" t="s">
        <v>158</v>
      </c>
      <c r="C2212" s="100"/>
      <c r="D2212" s="132">
        <v>34</v>
      </c>
      <c r="E2212" s="102"/>
      <c r="F2212" s="102"/>
      <c r="G2212" s="197"/>
      <c r="H2212" s="197"/>
      <c r="I2212" s="197"/>
    </row>
    <row r="2213" spans="2:9" ht="18.75">
      <c r="B2213" s="129" t="s">
        <v>153</v>
      </c>
      <c r="C2213" s="100"/>
      <c r="D2213" s="131">
        <v>34</v>
      </c>
      <c r="E2213" s="102"/>
      <c r="F2213" s="102"/>
      <c r="G2213" s="197"/>
      <c r="H2213" s="197"/>
      <c r="I2213" s="197"/>
    </row>
    <row r="2214" spans="2:9" ht="18.75">
      <c r="B2214" s="129" t="s">
        <v>12</v>
      </c>
      <c r="C2214" s="100"/>
      <c r="D2214" s="131">
        <v>34</v>
      </c>
      <c r="E2214" s="102"/>
      <c r="F2214" s="102"/>
      <c r="G2214" s="197"/>
      <c r="H2214" s="197"/>
      <c r="I2214" s="197"/>
    </row>
    <row r="2215" spans="2:9" ht="18.75">
      <c r="B2215" s="129" t="s">
        <v>150</v>
      </c>
      <c r="C2215" s="100"/>
      <c r="D2215" s="131">
        <v>34</v>
      </c>
      <c r="E2215" s="102"/>
      <c r="F2215" s="102"/>
      <c r="G2215" s="197"/>
      <c r="H2215" s="197"/>
      <c r="I2215" s="197"/>
    </row>
    <row r="2216" spans="2:9" ht="18.75">
      <c r="B2216" s="129" t="s">
        <v>17</v>
      </c>
      <c r="C2216" s="100"/>
      <c r="D2216" s="132">
        <v>51</v>
      </c>
      <c r="E2216" s="102"/>
      <c r="F2216" s="102"/>
      <c r="G2216" s="197"/>
      <c r="H2216" s="197"/>
      <c r="I2216" s="197"/>
    </row>
    <row r="2217" spans="2:9" ht="18.75">
      <c r="B2217" s="129" t="s">
        <v>168</v>
      </c>
      <c r="C2217" s="100"/>
      <c r="D2217" s="131">
        <v>34</v>
      </c>
      <c r="E2217" s="102"/>
      <c r="F2217" s="102"/>
      <c r="G2217" s="197"/>
      <c r="H2217" s="198" t="s">
        <v>227</v>
      </c>
      <c r="I2217" s="198"/>
    </row>
    <row r="2218" spans="2:9" ht="18.75">
      <c r="B2218" s="129" t="s">
        <v>16</v>
      </c>
      <c r="C2218" s="100"/>
      <c r="D2218" s="131">
        <v>34</v>
      </c>
      <c r="E2218" s="102"/>
      <c r="F2218" s="102"/>
      <c r="G2218" s="197"/>
      <c r="H2218" s="112" t="s">
        <v>201</v>
      </c>
      <c r="I2218" s="199">
        <f>SUM(E2205:E2226)</f>
        <v>0</v>
      </c>
    </row>
    <row r="2219" spans="2:9" ht="18.75">
      <c r="B2219" s="129" t="s">
        <v>18</v>
      </c>
      <c r="C2219" s="100"/>
      <c r="D2219" s="131">
        <v>51</v>
      </c>
      <c r="E2219" s="102"/>
      <c r="F2219" s="102"/>
      <c r="G2219" s="197"/>
      <c r="H2219" s="113" t="s">
        <v>202</v>
      </c>
      <c r="I2219" s="197">
        <f>SUMPRODUCT(D2205:D2226,E2205:E2226)</f>
        <v>0</v>
      </c>
    </row>
    <row r="2220" spans="2:9" ht="18.75">
      <c r="B2220" s="129" t="s">
        <v>173</v>
      </c>
      <c r="C2220" s="100"/>
      <c r="D2220" s="132">
        <v>34</v>
      </c>
      <c r="E2220" s="102"/>
      <c r="F2220" s="102"/>
      <c r="G2220" s="197"/>
      <c r="H2220" s="113" t="s">
        <v>203</v>
      </c>
      <c r="I2220" s="123">
        <f>SUM(D2205:D2226)</f>
        <v>935</v>
      </c>
    </row>
    <row r="2221" spans="2:9" ht="18.75">
      <c r="B2221" s="129" t="s">
        <v>174</v>
      </c>
      <c r="C2221" s="100"/>
      <c r="D2221" s="133">
        <v>34</v>
      </c>
      <c r="E2221" s="102"/>
      <c r="F2221" s="102"/>
      <c r="G2221" s="197"/>
      <c r="H2221" s="113" t="s">
        <v>204</v>
      </c>
      <c r="I2221" s="123">
        <f>I2220-I2219</f>
        <v>935</v>
      </c>
    </row>
    <row r="2222" spans="2:9" ht="18.75">
      <c r="B2222" s="129" t="s">
        <v>175</v>
      </c>
      <c r="C2222" s="100"/>
      <c r="D2222" s="133">
        <v>51</v>
      </c>
      <c r="E2222" s="102"/>
      <c r="F2222" s="102"/>
      <c r="G2222" s="197"/>
      <c r="H2222" s="197"/>
      <c r="I2222" s="197"/>
    </row>
    <row r="2223" spans="2:9" ht="18.75">
      <c r="B2223" s="129" t="s">
        <v>176</v>
      </c>
      <c r="C2223" s="100"/>
      <c r="D2223" s="133">
        <v>51</v>
      </c>
      <c r="E2223" s="102"/>
      <c r="F2223" s="102"/>
      <c r="G2223" s="197"/>
      <c r="H2223" s="197"/>
      <c r="I2223" s="119" t="s">
        <v>230</v>
      </c>
    </row>
    <row r="2224" spans="2:9" ht="18.75">
      <c r="B2224" s="130" t="s">
        <v>152</v>
      </c>
      <c r="C2224" s="100"/>
      <c r="D2224" s="133">
        <v>51</v>
      </c>
      <c r="E2224" s="102"/>
      <c r="F2224" s="102"/>
      <c r="G2224" s="197"/>
      <c r="H2224" s="197"/>
      <c r="I2224" s="197"/>
    </row>
    <row r="2225" spans="2:9" ht="18.75">
      <c r="B2225" s="130" t="s">
        <v>151</v>
      </c>
      <c r="C2225" s="100"/>
      <c r="D2225" s="134">
        <v>51</v>
      </c>
      <c r="E2225" s="102"/>
      <c r="F2225" s="102"/>
      <c r="G2225" s="197"/>
      <c r="H2225" s="197"/>
      <c r="I2225" s="197"/>
    </row>
    <row r="2226" spans="2:9" ht="18.75">
      <c r="B2226" s="129" t="s">
        <v>177</v>
      </c>
      <c r="C2226" s="100"/>
      <c r="D2226" s="135">
        <v>34</v>
      </c>
      <c r="E2226" s="102"/>
      <c r="F2226" s="102"/>
      <c r="G2226" s="197"/>
      <c r="H2226" s="197"/>
      <c r="I2226" s="197"/>
    </row>
    <row r="2227" spans="2:9">
      <c r="B2227" s="114"/>
      <c r="C2227" s="197"/>
      <c r="D2227" s="197"/>
      <c r="E2227" s="197"/>
      <c r="F2227" s="197"/>
      <c r="G2227" s="197"/>
      <c r="H2227" s="197"/>
      <c r="I2227" s="197"/>
    </row>
    <row r="2228" spans="2:9">
      <c r="B2228" s="114"/>
      <c r="C2228" s="197"/>
      <c r="D2228" s="197"/>
      <c r="E2228" s="197"/>
      <c r="F2228" s="197"/>
      <c r="G2228" s="197"/>
      <c r="H2228" s="197"/>
      <c r="I2228" s="197"/>
    </row>
    <row r="2229" spans="2:9">
      <c r="B2229" s="114"/>
      <c r="C2229" s="197"/>
      <c r="D2229" s="197"/>
      <c r="E2229" s="197"/>
      <c r="F2229" s="197"/>
      <c r="G2229" s="197"/>
      <c r="H2229" s="197"/>
      <c r="I2229" s="197"/>
    </row>
    <row r="2230" spans="2:9">
      <c r="B2230" s="114"/>
      <c r="C2230" s="197"/>
      <c r="D2230" s="197"/>
      <c r="E2230" s="197"/>
      <c r="F2230" s="197"/>
      <c r="G2230" s="197"/>
      <c r="H2230" s="197"/>
      <c r="I2230" s="197"/>
    </row>
    <row r="2231" spans="2:9">
      <c r="B2231" s="114"/>
      <c r="C2231" s="197"/>
      <c r="D2231" s="197"/>
      <c r="E2231" s="197"/>
      <c r="F2231" s="197"/>
      <c r="G2231" s="197"/>
      <c r="H2231" s="197"/>
      <c r="I2231" s="197"/>
    </row>
    <row r="2232" spans="2:9">
      <c r="B2232" s="114"/>
      <c r="C2232" s="197"/>
      <c r="D2232" s="197"/>
      <c r="E2232" s="197"/>
      <c r="F2232" s="197"/>
      <c r="G2232" s="197"/>
      <c r="H2232" s="197"/>
      <c r="I2232" s="197"/>
    </row>
    <row r="2233" spans="2:9">
      <c r="B2233" s="114"/>
      <c r="C2233" s="197"/>
      <c r="D2233" s="197"/>
      <c r="E2233" s="197"/>
      <c r="F2233" s="197"/>
      <c r="G2233" s="197"/>
      <c r="H2233" s="197"/>
      <c r="I2233" s="197"/>
    </row>
    <row r="2234" spans="2:9">
      <c r="B2234" s="114"/>
      <c r="C2234" s="197"/>
      <c r="D2234" s="197"/>
      <c r="E2234" s="197"/>
      <c r="F2234" s="197"/>
      <c r="G2234" s="197"/>
      <c r="H2234" s="197"/>
      <c r="I2234" s="197"/>
    </row>
    <row r="2235" spans="2:9">
      <c r="B2235" s="114"/>
      <c r="C2235" s="197"/>
      <c r="D2235" s="197"/>
      <c r="E2235" s="197"/>
      <c r="F2235" s="197"/>
      <c r="G2235" s="197"/>
      <c r="H2235" s="197"/>
      <c r="I2235" s="197"/>
    </row>
    <row r="2236" spans="2:9">
      <c r="B2236" s="114"/>
      <c r="C2236" s="197"/>
      <c r="D2236" s="197"/>
      <c r="E2236" s="197"/>
      <c r="F2236" s="197"/>
      <c r="G2236" s="197"/>
      <c r="H2236" s="197"/>
      <c r="I2236" s="197"/>
    </row>
    <row r="2237" spans="2:9">
      <c r="B2237" s="114"/>
      <c r="C2237" s="197"/>
      <c r="D2237" s="197"/>
      <c r="E2237" s="197"/>
      <c r="F2237" s="197"/>
      <c r="G2237" s="197"/>
      <c r="H2237" s="197"/>
      <c r="I2237" s="197"/>
    </row>
    <row r="2238" spans="2:9">
      <c r="B2238" s="114"/>
      <c r="C2238" s="197"/>
      <c r="D2238" s="197"/>
      <c r="E2238" s="197"/>
      <c r="F2238" s="197"/>
      <c r="G2238" s="197"/>
      <c r="H2238" s="197"/>
      <c r="I2238" s="197"/>
    </row>
    <row r="2239" spans="2:9">
      <c r="B2239" s="114"/>
      <c r="C2239" s="197"/>
      <c r="D2239" s="197"/>
      <c r="E2239" s="197"/>
      <c r="F2239" s="197"/>
      <c r="G2239" s="197"/>
      <c r="H2239" s="197"/>
      <c r="I2239" s="197"/>
    </row>
    <row r="2240" spans="2:9">
      <c r="B2240" s="114"/>
      <c r="C2240" s="197"/>
      <c r="D2240" s="197"/>
      <c r="E2240" s="197"/>
      <c r="F2240" s="197"/>
      <c r="G2240" s="197"/>
      <c r="H2240" s="197"/>
      <c r="I2240" s="197"/>
    </row>
    <row r="2241" spans="1:9">
      <c r="B2241" s="114"/>
      <c r="C2241" s="197"/>
      <c r="D2241" s="197"/>
      <c r="E2241" s="197"/>
      <c r="F2241" s="197"/>
      <c r="G2241" s="197"/>
      <c r="H2241" s="197"/>
      <c r="I2241" s="197"/>
    </row>
    <row r="2242" spans="1:9">
      <c r="B2242" s="114"/>
      <c r="C2242" s="197"/>
      <c r="D2242" s="197"/>
      <c r="E2242" s="197"/>
      <c r="F2242" s="197"/>
      <c r="G2242" s="197"/>
      <c r="H2242" s="197"/>
      <c r="I2242" s="197"/>
    </row>
    <row r="2243" spans="1:9">
      <c r="A2243" s="107">
        <v>57</v>
      </c>
      <c r="B2243" s="109"/>
      <c r="C2243" s="95" t="s">
        <v>197</v>
      </c>
      <c r="D2243" s="95" t="s">
        <v>198</v>
      </c>
      <c r="E2243" s="117"/>
      <c r="F2243" s="117"/>
      <c r="G2243" s="197"/>
      <c r="H2243" s="197"/>
      <c r="I2243" s="197"/>
    </row>
    <row r="2244" spans="1:9" ht="67.5">
      <c r="B2244" s="110" t="s">
        <v>199</v>
      </c>
      <c r="C2244" s="16" t="s">
        <v>59</v>
      </c>
      <c r="D2244" s="16" t="s">
        <v>60</v>
      </c>
      <c r="E2244" s="116" t="s">
        <v>228</v>
      </c>
      <c r="F2244" s="116" t="s">
        <v>225</v>
      </c>
      <c r="G2244" s="104"/>
      <c r="H2244" s="104"/>
      <c r="I2244" s="104"/>
    </row>
    <row r="2245" spans="1:9" ht="18.75">
      <c r="B2245" s="129" t="s">
        <v>25</v>
      </c>
      <c r="C2245" s="100"/>
      <c r="D2245" s="131">
        <v>34</v>
      </c>
      <c r="E2245" s="102"/>
      <c r="F2245" s="102"/>
      <c r="G2245" s="197"/>
      <c r="H2245" s="198" t="s">
        <v>226</v>
      </c>
      <c r="I2245" s="198"/>
    </row>
    <row r="2246" spans="1:9" ht="18.75">
      <c r="B2246" s="129" t="s">
        <v>24</v>
      </c>
      <c r="C2246" s="100"/>
      <c r="D2246" s="132">
        <v>51</v>
      </c>
      <c r="E2246" s="102"/>
      <c r="F2246" s="102"/>
      <c r="G2246" s="197"/>
      <c r="H2246" s="112" t="s">
        <v>201</v>
      </c>
      <c r="I2246" s="199">
        <f>SUM(F2245:F2266)</f>
        <v>0</v>
      </c>
    </row>
    <row r="2247" spans="1:9" ht="18.75">
      <c r="B2247" s="129" t="s">
        <v>11</v>
      </c>
      <c r="C2247" s="100"/>
      <c r="D2247" s="131">
        <v>34</v>
      </c>
      <c r="E2247" s="102"/>
      <c r="F2247" s="102"/>
      <c r="G2247" s="197"/>
      <c r="H2247" s="113" t="s">
        <v>202</v>
      </c>
      <c r="I2247" s="197">
        <f>SUMPRODUCT(D2245:D2266,F2245:F2266)</f>
        <v>0</v>
      </c>
    </row>
    <row r="2248" spans="1:9" ht="18.75">
      <c r="B2248" s="129" t="s">
        <v>160</v>
      </c>
      <c r="C2248" s="100"/>
      <c r="D2248" s="132">
        <v>102</v>
      </c>
      <c r="E2248" s="102"/>
      <c r="F2248" s="102"/>
      <c r="G2248" s="197"/>
      <c r="H2248" s="113" t="s">
        <v>203</v>
      </c>
      <c r="I2248" s="197">
        <f>SUM(D2245:D2266)</f>
        <v>935</v>
      </c>
    </row>
    <row r="2249" spans="1:9" ht="18.75">
      <c r="B2249" s="129" t="s">
        <v>14</v>
      </c>
      <c r="C2249" s="100"/>
      <c r="D2249" s="131">
        <v>34</v>
      </c>
      <c r="E2249" s="102"/>
      <c r="F2249" s="102"/>
      <c r="G2249" s="197"/>
      <c r="H2249" s="113" t="s">
        <v>204</v>
      </c>
      <c r="I2249" s="197">
        <f>I2248-I2247</f>
        <v>935</v>
      </c>
    </row>
    <row r="2250" spans="1:9" ht="18.75">
      <c r="B2250" s="129" t="s">
        <v>9</v>
      </c>
      <c r="C2250" s="100"/>
      <c r="D2250" s="132">
        <v>34</v>
      </c>
      <c r="E2250" s="102"/>
      <c r="F2250" s="102"/>
      <c r="G2250" s="197"/>
      <c r="H2250" s="197"/>
      <c r="I2250" s="197"/>
    </row>
    <row r="2251" spans="1:9" ht="18.75">
      <c r="B2251" s="129" t="s">
        <v>13</v>
      </c>
      <c r="C2251" s="100"/>
      <c r="D2251" s="131">
        <v>34</v>
      </c>
      <c r="E2251" s="102"/>
      <c r="F2251" s="102"/>
      <c r="G2251" s="197"/>
      <c r="H2251" s="197"/>
      <c r="I2251" s="119" t="s">
        <v>244</v>
      </c>
    </row>
    <row r="2252" spans="1:9" ht="18.75">
      <c r="B2252" s="129" t="s">
        <v>158</v>
      </c>
      <c r="C2252" s="100"/>
      <c r="D2252" s="132">
        <v>34</v>
      </c>
      <c r="E2252" s="102"/>
      <c r="F2252" s="102"/>
      <c r="G2252" s="197"/>
      <c r="H2252" s="197"/>
      <c r="I2252" s="197"/>
    </row>
    <row r="2253" spans="1:9" ht="18.75">
      <c r="B2253" s="129" t="s">
        <v>153</v>
      </c>
      <c r="C2253" s="100"/>
      <c r="D2253" s="131">
        <v>34</v>
      </c>
      <c r="E2253" s="102"/>
      <c r="F2253" s="102"/>
      <c r="G2253" s="197"/>
      <c r="H2253" s="197"/>
      <c r="I2253" s="197"/>
    </row>
    <row r="2254" spans="1:9" ht="18.75">
      <c r="B2254" s="129" t="s">
        <v>12</v>
      </c>
      <c r="C2254" s="100"/>
      <c r="D2254" s="131">
        <v>34</v>
      </c>
      <c r="E2254" s="102"/>
      <c r="F2254" s="102"/>
      <c r="G2254" s="197"/>
      <c r="H2254" s="197"/>
      <c r="I2254" s="197"/>
    </row>
    <row r="2255" spans="1:9" ht="18.75">
      <c r="B2255" s="129" t="s">
        <v>150</v>
      </c>
      <c r="C2255" s="100"/>
      <c r="D2255" s="131">
        <v>34</v>
      </c>
      <c r="E2255" s="102"/>
      <c r="F2255" s="102"/>
      <c r="G2255" s="197"/>
      <c r="H2255" s="197"/>
      <c r="I2255" s="197"/>
    </row>
    <row r="2256" spans="1:9" ht="18.75">
      <c r="B2256" s="129" t="s">
        <v>17</v>
      </c>
      <c r="C2256" s="100"/>
      <c r="D2256" s="132">
        <v>51</v>
      </c>
      <c r="E2256" s="102"/>
      <c r="F2256" s="102"/>
      <c r="G2256" s="197"/>
      <c r="H2256" s="197"/>
      <c r="I2256" s="197"/>
    </row>
    <row r="2257" spans="2:9" ht="18.75">
      <c r="B2257" s="129" t="s">
        <v>168</v>
      </c>
      <c r="C2257" s="100"/>
      <c r="D2257" s="131">
        <v>34</v>
      </c>
      <c r="E2257" s="102"/>
      <c r="F2257" s="102"/>
      <c r="G2257" s="197"/>
      <c r="H2257" s="198" t="s">
        <v>227</v>
      </c>
      <c r="I2257" s="198"/>
    </row>
    <row r="2258" spans="2:9" ht="18.75">
      <c r="B2258" s="129" t="s">
        <v>16</v>
      </c>
      <c r="C2258" s="100"/>
      <c r="D2258" s="131">
        <v>34</v>
      </c>
      <c r="E2258" s="102"/>
      <c r="F2258" s="102"/>
      <c r="G2258" s="197"/>
      <c r="H2258" s="112" t="s">
        <v>201</v>
      </c>
      <c r="I2258" s="199">
        <f>SUM(E2245:E2266)</f>
        <v>0</v>
      </c>
    </row>
    <row r="2259" spans="2:9" ht="18.75">
      <c r="B2259" s="129" t="s">
        <v>18</v>
      </c>
      <c r="C2259" s="100"/>
      <c r="D2259" s="131">
        <v>51</v>
      </c>
      <c r="E2259" s="102"/>
      <c r="F2259" s="102"/>
      <c r="G2259" s="197"/>
      <c r="H2259" s="113" t="s">
        <v>202</v>
      </c>
      <c r="I2259" s="197">
        <f>SUMPRODUCT(D2245:D2266,E2245:E2266)</f>
        <v>0</v>
      </c>
    </row>
    <row r="2260" spans="2:9" ht="18.75">
      <c r="B2260" s="129" t="s">
        <v>173</v>
      </c>
      <c r="C2260" s="100"/>
      <c r="D2260" s="132">
        <v>34</v>
      </c>
      <c r="E2260" s="102"/>
      <c r="F2260" s="102"/>
      <c r="G2260" s="197"/>
      <c r="H2260" s="113" t="s">
        <v>203</v>
      </c>
      <c r="I2260" s="123">
        <f>SUM(D2245:D2266)</f>
        <v>935</v>
      </c>
    </row>
    <row r="2261" spans="2:9" ht="18.75">
      <c r="B2261" s="129" t="s">
        <v>174</v>
      </c>
      <c r="C2261" s="100"/>
      <c r="D2261" s="133">
        <v>34</v>
      </c>
      <c r="E2261" s="102"/>
      <c r="F2261" s="102"/>
      <c r="G2261" s="197"/>
      <c r="H2261" s="113" t="s">
        <v>204</v>
      </c>
      <c r="I2261" s="123">
        <f>I2260-I2259</f>
        <v>935</v>
      </c>
    </row>
    <row r="2262" spans="2:9" ht="18.75">
      <c r="B2262" s="129" t="s">
        <v>175</v>
      </c>
      <c r="C2262" s="100"/>
      <c r="D2262" s="133">
        <v>51</v>
      </c>
      <c r="E2262" s="102"/>
      <c r="F2262" s="102"/>
      <c r="G2262" s="197"/>
      <c r="H2262" s="197"/>
      <c r="I2262" s="197"/>
    </row>
    <row r="2263" spans="2:9" ht="18.75">
      <c r="B2263" s="129" t="s">
        <v>176</v>
      </c>
      <c r="C2263" s="100"/>
      <c r="D2263" s="133">
        <v>51</v>
      </c>
      <c r="E2263" s="102"/>
      <c r="F2263" s="102"/>
      <c r="G2263" s="197"/>
      <c r="H2263" s="197"/>
      <c r="I2263" s="119" t="s">
        <v>230</v>
      </c>
    </row>
    <row r="2264" spans="2:9" ht="18.75">
      <c r="B2264" s="130" t="s">
        <v>152</v>
      </c>
      <c r="C2264" s="100"/>
      <c r="D2264" s="133">
        <v>51</v>
      </c>
      <c r="E2264" s="102"/>
      <c r="F2264" s="102"/>
      <c r="G2264" s="197"/>
      <c r="H2264" s="197"/>
      <c r="I2264" s="197"/>
    </row>
    <row r="2265" spans="2:9" ht="18.75">
      <c r="B2265" s="130" t="s">
        <v>151</v>
      </c>
      <c r="C2265" s="100"/>
      <c r="D2265" s="134">
        <v>51</v>
      </c>
      <c r="E2265" s="102"/>
      <c r="F2265" s="102"/>
      <c r="G2265" s="197"/>
      <c r="H2265" s="197"/>
      <c r="I2265" s="197"/>
    </row>
    <row r="2266" spans="2:9" ht="18.75">
      <c r="B2266" s="129" t="s">
        <v>177</v>
      </c>
      <c r="C2266" s="100"/>
      <c r="D2266" s="135">
        <v>34</v>
      </c>
      <c r="E2266" s="102"/>
      <c r="F2266" s="102"/>
      <c r="G2266" s="197"/>
      <c r="H2266" s="197"/>
      <c r="I2266" s="197"/>
    </row>
    <row r="2267" spans="2:9">
      <c r="B2267" s="114"/>
      <c r="C2267" s="197"/>
      <c r="D2267" s="197"/>
      <c r="E2267" s="197"/>
      <c r="F2267" s="197"/>
      <c r="G2267" s="197"/>
      <c r="H2267" s="197"/>
      <c r="I2267" s="197"/>
    </row>
    <row r="2268" spans="2:9">
      <c r="B2268" s="114"/>
      <c r="C2268" s="197"/>
      <c r="D2268" s="197"/>
      <c r="E2268" s="197"/>
      <c r="F2268" s="197"/>
      <c r="G2268" s="197"/>
      <c r="H2268" s="197"/>
      <c r="I2268" s="197"/>
    </row>
    <row r="2269" spans="2:9">
      <c r="B2269" s="114"/>
      <c r="C2269" s="197"/>
      <c r="D2269" s="197"/>
      <c r="E2269" s="197"/>
      <c r="F2269" s="197"/>
      <c r="G2269" s="197"/>
      <c r="H2269" s="197"/>
      <c r="I2269" s="197"/>
    </row>
    <row r="2270" spans="2:9">
      <c r="B2270" s="114"/>
      <c r="C2270" s="197"/>
      <c r="D2270" s="197"/>
      <c r="E2270" s="197"/>
      <c r="F2270" s="197"/>
      <c r="G2270" s="197"/>
      <c r="H2270" s="197"/>
      <c r="I2270" s="197"/>
    </row>
    <row r="2271" spans="2:9">
      <c r="B2271" s="114"/>
      <c r="C2271" s="197"/>
      <c r="D2271" s="197"/>
      <c r="E2271" s="197"/>
      <c r="F2271" s="197"/>
      <c r="G2271" s="197"/>
      <c r="H2271" s="197"/>
      <c r="I2271" s="197"/>
    </row>
    <row r="2272" spans="2:9">
      <c r="B2272" s="114"/>
      <c r="C2272" s="197"/>
      <c r="D2272" s="197"/>
      <c r="E2272" s="197"/>
      <c r="F2272" s="197"/>
      <c r="G2272" s="197"/>
      <c r="H2272" s="197"/>
      <c r="I2272" s="197"/>
    </row>
    <row r="2273" spans="1:9">
      <c r="B2273" s="114"/>
      <c r="C2273" s="197"/>
      <c r="D2273" s="197"/>
      <c r="E2273" s="197"/>
      <c r="F2273" s="197"/>
      <c r="G2273" s="197"/>
      <c r="H2273" s="197"/>
      <c r="I2273" s="197"/>
    </row>
    <row r="2274" spans="1:9">
      <c r="B2274" s="114"/>
      <c r="C2274" s="197"/>
      <c r="D2274" s="197"/>
      <c r="E2274" s="197"/>
      <c r="F2274" s="197"/>
      <c r="G2274" s="197"/>
      <c r="H2274" s="197"/>
      <c r="I2274" s="197"/>
    </row>
    <row r="2275" spans="1:9">
      <c r="B2275" s="114"/>
      <c r="C2275" s="197"/>
      <c r="D2275" s="197"/>
      <c r="E2275" s="197"/>
      <c r="F2275" s="197"/>
      <c r="G2275" s="197"/>
      <c r="H2275" s="197"/>
      <c r="I2275" s="197"/>
    </row>
    <row r="2276" spans="1:9">
      <c r="B2276" s="114"/>
      <c r="C2276" s="197"/>
      <c r="D2276" s="197"/>
      <c r="E2276" s="197"/>
      <c r="F2276" s="197"/>
      <c r="G2276" s="197"/>
      <c r="H2276" s="197"/>
      <c r="I2276" s="197"/>
    </row>
    <row r="2277" spans="1:9">
      <c r="B2277" s="114"/>
      <c r="C2277" s="197"/>
      <c r="D2277" s="197"/>
      <c r="E2277" s="197"/>
      <c r="F2277" s="197"/>
      <c r="G2277" s="197"/>
      <c r="H2277" s="197"/>
      <c r="I2277" s="197"/>
    </row>
    <row r="2278" spans="1:9">
      <c r="B2278" s="114"/>
      <c r="C2278" s="197"/>
      <c r="D2278" s="197"/>
      <c r="E2278" s="197"/>
      <c r="F2278" s="197"/>
      <c r="G2278" s="197"/>
      <c r="H2278" s="197"/>
      <c r="I2278" s="197"/>
    </row>
    <row r="2279" spans="1:9">
      <c r="B2279" s="114"/>
      <c r="C2279" s="197"/>
      <c r="D2279" s="197"/>
      <c r="E2279" s="197"/>
      <c r="F2279" s="197"/>
      <c r="G2279" s="197"/>
      <c r="H2279" s="197"/>
      <c r="I2279" s="197"/>
    </row>
    <row r="2280" spans="1:9">
      <c r="B2280" s="114"/>
      <c r="C2280" s="197"/>
      <c r="D2280" s="197"/>
      <c r="E2280" s="197"/>
      <c r="F2280" s="197"/>
      <c r="G2280" s="197"/>
      <c r="H2280" s="197"/>
      <c r="I2280" s="197"/>
    </row>
    <row r="2281" spans="1:9">
      <c r="B2281" s="114"/>
      <c r="C2281" s="197"/>
      <c r="D2281" s="197"/>
      <c r="E2281" s="197"/>
      <c r="F2281" s="197"/>
      <c r="G2281" s="197"/>
      <c r="H2281" s="197"/>
      <c r="I2281" s="197"/>
    </row>
    <row r="2282" spans="1:9">
      <c r="B2282" s="114"/>
      <c r="C2282" s="197"/>
      <c r="D2282" s="197"/>
      <c r="E2282" s="197"/>
      <c r="F2282" s="197"/>
      <c r="G2282" s="197"/>
      <c r="H2282" s="197"/>
      <c r="I2282" s="197"/>
    </row>
    <row r="2283" spans="1:9">
      <c r="A2283" s="107">
        <v>58</v>
      </c>
      <c r="B2283" s="109"/>
      <c r="C2283" s="95" t="s">
        <v>197</v>
      </c>
      <c r="D2283" s="95" t="s">
        <v>198</v>
      </c>
      <c r="E2283" s="117"/>
      <c r="F2283" s="117"/>
      <c r="G2283" s="197"/>
      <c r="H2283" s="197"/>
      <c r="I2283" s="197"/>
    </row>
    <row r="2284" spans="1:9" ht="67.5">
      <c r="B2284" s="110" t="s">
        <v>199</v>
      </c>
      <c r="C2284" s="16" t="s">
        <v>59</v>
      </c>
      <c r="D2284" s="16" t="s">
        <v>60</v>
      </c>
      <c r="E2284" s="116" t="s">
        <v>228</v>
      </c>
      <c r="F2284" s="116" t="s">
        <v>225</v>
      </c>
      <c r="G2284" s="104"/>
      <c r="H2284" s="104"/>
      <c r="I2284" s="104"/>
    </row>
    <row r="2285" spans="1:9" ht="18.75">
      <c r="B2285" s="129" t="s">
        <v>25</v>
      </c>
      <c r="C2285" s="100"/>
      <c r="D2285" s="131">
        <v>34</v>
      </c>
      <c r="E2285" s="102"/>
      <c r="F2285" s="102"/>
      <c r="G2285" s="197"/>
      <c r="H2285" s="198" t="s">
        <v>226</v>
      </c>
      <c r="I2285" s="198"/>
    </row>
    <row r="2286" spans="1:9" ht="18.75">
      <c r="B2286" s="129" t="s">
        <v>24</v>
      </c>
      <c r="C2286" s="100"/>
      <c r="D2286" s="132">
        <v>51</v>
      </c>
      <c r="E2286" s="102"/>
      <c r="F2286" s="102"/>
      <c r="G2286" s="197"/>
      <c r="H2286" s="112" t="s">
        <v>201</v>
      </c>
      <c r="I2286" s="199">
        <f>SUM(F2285:F2306)</f>
        <v>0</v>
      </c>
    </row>
    <row r="2287" spans="1:9" ht="18.75">
      <c r="B2287" s="129" t="s">
        <v>11</v>
      </c>
      <c r="C2287" s="100"/>
      <c r="D2287" s="131">
        <v>34</v>
      </c>
      <c r="E2287" s="102"/>
      <c r="F2287" s="102"/>
      <c r="G2287" s="197"/>
      <c r="H2287" s="113" t="s">
        <v>202</v>
      </c>
      <c r="I2287" s="197">
        <f>SUMPRODUCT(D2285:D2306,F2285:F2306)</f>
        <v>0</v>
      </c>
    </row>
    <row r="2288" spans="1:9" ht="18.75">
      <c r="B2288" s="129" t="s">
        <v>160</v>
      </c>
      <c r="C2288" s="100"/>
      <c r="D2288" s="132">
        <v>102</v>
      </c>
      <c r="E2288" s="102"/>
      <c r="F2288" s="102"/>
      <c r="G2288" s="197"/>
      <c r="H2288" s="113" t="s">
        <v>203</v>
      </c>
      <c r="I2288" s="197">
        <f>SUM(D2285:D2306)</f>
        <v>935</v>
      </c>
    </row>
    <row r="2289" spans="2:9" ht="18.75">
      <c r="B2289" s="129" t="s">
        <v>14</v>
      </c>
      <c r="C2289" s="100"/>
      <c r="D2289" s="131">
        <v>34</v>
      </c>
      <c r="E2289" s="102"/>
      <c r="F2289" s="102"/>
      <c r="G2289" s="197"/>
      <c r="H2289" s="113" t="s">
        <v>204</v>
      </c>
      <c r="I2289" s="197">
        <f>I2288-I2287</f>
        <v>935</v>
      </c>
    </row>
    <row r="2290" spans="2:9" ht="18.75">
      <c r="B2290" s="129" t="s">
        <v>9</v>
      </c>
      <c r="C2290" s="100"/>
      <c r="D2290" s="132">
        <v>34</v>
      </c>
      <c r="E2290" s="102"/>
      <c r="F2290" s="102"/>
      <c r="G2290" s="197"/>
      <c r="H2290" s="197"/>
      <c r="I2290" s="197"/>
    </row>
    <row r="2291" spans="2:9" ht="18.75">
      <c r="B2291" s="129" t="s">
        <v>13</v>
      </c>
      <c r="C2291" s="100"/>
      <c r="D2291" s="131">
        <v>34</v>
      </c>
      <c r="E2291" s="102"/>
      <c r="F2291" s="102"/>
      <c r="G2291" s="197"/>
      <c r="H2291" s="197"/>
      <c r="I2291" s="119" t="s">
        <v>244</v>
      </c>
    </row>
    <row r="2292" spans="2:9" ht="18.75">
      <c r="B2292" s="129" t="s">
        <v>158</v>
      </c>
      <c r="C2292" s="100"/>
      <c r="D2292" s="132">
        <v>34</v>
      </c>
      <c r="E2292" s="102"/>
      <c r="F2292" s="102"/>
      <c r="G2292" s="197"/>
      <c r="H2292" s="197"/>
      <c r="I2292" s="197"/>
    </row>
    <row r="2293" spans="2:9" ht="18.75">
      <c r="B2293" s="129" t="s">
        <v>153</v>
      </c>
      <c r="C2293" s="100"/>
      <c r="D2293" s="131">
        <v>34</v>
      </c>
      <c r="E2293" s="102"/>
      <c r="F2293" s="102"/>
      <c r="G2293" s="197"/>
      <c r="H2293" s="197"/>
      <c r="I2293" s="197"/>
    </row>
    <row r="2294" spans="2:9" ht="18.75">
      <c r="B2294" s="129" t="s">
        <v>12</v>
      </c>
      <c r="C2294" s="100"/>
      <c r="D2294" s="131">
        <v>34</v>
      </c>
      <c r="E2294" s="102"/>
      <c r="F2294" s="102"/>
      <c r="G2294" s="197"/>
      <c r="H2294" s="197"/>
      <c r="I2294" s="197"/>
    </row>
    <row r="2295" spans="2:9" ht="18.75">
      <c r="B2295" s="129" t="s">
        <v>150</v>
      </c>
      <c r="C2295" s="100"/>
      <c r="D2295" s="131">
        <v>34</v>
      </c>
      <c r="E2295" s="102"/>
      <c r="F2295" s="102"/>
      <c r="G2295" s="197"/>
      <c r="H2295" s="197"/>
      <c r="I2295" s="197"/>
    </row>
    <row r="2296" spans="2:9" ht="18.75">
      <c r="B2296" s="129" t="s">
        <v>17</v>
      </c>
      <c r="C2296" s="100"/>
      <c r="D2296" s="132">
        <v>51</v>
      </c>
      <c r="E2296" s="102"/>
      <c r="F2296" s="102"/>
      <c r="G2296" s="197"/>
      <c r="H2296" s="197"/>
      <c r="I2296" s="197"/>
    </row>
    <row r="2297" spans="2:9" ht="18.75">
      <c r="B2297" s="129" t="s">
        <v>168</v>
      </c>
      <c r="C2297" s="100"/>
      <c r="D2297" s="131">
        <v>34</v>
      </c>
      <c r="E2297" s="102"/>
      <c r="F2297" s="102"/>
      <c r="G2297" s="197"/>
      <c r="H2297" s="198" t="s">
        <v>227</v>
      </c>
      <c r="I2297" s="198"/>
    </row>
    <row r="2298" spans="2:9" ht="18.75">
      <c r="B2298" s="129" t="s">
        <v>16</v>
      </c>
      <c r="C2298" s="100"/>
      <c r="D2298" s="131">
        <v>34</v>
      </c>
      <c r="E2298" s="102"/>
      <c r="F2298" s="102"/>
      <c r="G2298" s="197"/>
      <c r="H2298" s="112" t="s">
        <v>201</v>
      </c>
      <c r="I2298" s="199">
        <f>SUM(E2285:E2306)</f>
        <v>0</v>
      </c>
    </row>
    <row r="2299" spans="2:9" ht="18.75">
      <c r="B2299" s="129" t="s">
        <v>18</v>
      </c>
      <c r="C2299" s="100"/>
      <c r="D2299" s="131">
        <v>51</v>
      </c>
      <c r="E2299" s="102"/>
      <c r="F2299" s="102"/>
      <c r="G2299" s="197"/>
      <c r="H2299" s="113" t="s">
        <v>202</v>
      </c>
      <c r="I2299" s="197">
        <f>SUMPRODUCT(D2285:D2306,E2285:E2306)</f>
        <v>0</v>
      </c>
    </row>
    <row r="2300" spans="2:9" ht="18.75">
      <c r="B2300" s="129" t="s">
        <v>173</v>
      </c>
      <c r="C2300" s="100"/>
      <c r="D2300" s="132">
        <v>34</v>
      </c>
      <c r="E2300" s="102"/>
      <c r="F2300" s="102"/>
      <c r="G2300" s="197"/>
      <c r="H2300" s="113" t="s">
        <v>203</v>
      </c>
      <c r="I2300" s="123">
        <f>SUM(D2285:D2306)</f>
        <v>935</v>
      </c>
    </row>
    <row r="2301" spans="2:9" ht="18.75">
      <c r="B2301" s="129" t="s">
        <v>174</v>
      </c>
      <c r="C2301" s="100"/>
      <c r="D2301" s="133">
        <v>34</v>
      </c>
      <c r="E2301" s="102"/>
      <c r="F2301" s="102"/>
      <c r="G2301" s="197"/>
      <c r="H2301" s="113" t="s">
        <v>204</v>
      </c>
      <c r="I2301" s="123">
        <f>I2300-I2299</f>
        <v>935</v>
      </c>
    </row>
    <row r="2302" spans="2:9" ht="18.75">
      <c r="B2302" s="129" t="s">
        <v>175</v>
      </c>
      <c r="C2302" s="100"/>
      <c r="D2302" s="133">
        <v>51</v>
      </c>
      <c r="E2302" s="102"/>
      <c r="F2302" s="102"/>
      <c r="G2302" s="197"/>
      <c r="H2302" s="197"/>
      <c r="I2302" s="197"/>
    </row>
    <row r="2303" spans="2:9" ht="18.75">
      <c r="B2303" s="129" t="s">
        <v>176</v>
      </c>
      <c r="C2303" s="100"/>
      <c r="D2303" s="133">
        <v>51</v>
      </c>
      <c r="E2303" s="102"/>
      <c r="F2303" s="102"/>
      <c r="G2303" s="197"/>
      <c r="H2303" s="197"/>
      <c r="I2303" s="119" t="s">
        <v>230</v>
      </c>
    </row>
    <row r="2304" spans="2:9" ht="18.75">
      <c r="B2304" s="130" t="s">
        <v>152</v>
      </c>
      <c r="C2304" s="100"/>
      <c r="D2304" s="133">
        <v>51</v>
      </c>
      <c r="E2304" s="102"/>
      <c r="F2304" s="102"/>
      <c r="G2304" s="197"/>
      <c r="H2304" s="197"/>
      <c r="I2304" s="197"/>
    </row>
    <row r="2305" spans="2:9" ht="18.75">
      <c r="B2305" s="130" t="s">
        <v>151</v>
      </c>
      <c r="C2305" s="100"/>
      <c r="D2305" s="134">
        <v>51</v>
      </c>
      <c r="E2305" s="102"/>
      <c r="F2305" s="102"/>
      <c r="G2305" s="197"/>
      <c r="H2305" s="197"/>
      <c r="I2305" s="197"/>
    </row>
    <row r="2306" spans="2:9" ht="18.75">
      <c r="B2306" s="129" t="s">
        <v>177</v>
      </c>
      <c r="C2306" s="100"/>
      <c r="D2306" s="135">
        <v>34</v>
      </c>
      <c r="E2306" s="102"/>
      <c r="F2306" s="102"/>
      <c r="G2306" s="197"/>
      <c r="H2306" s="197"/>
      <c r="I2306" s="197"/>
    </row>
    <row r="2307" spans="2:9">
      <c r="B2307" s="114"/>
      <c r="C2307" s="197"/>
      <c r="D2307" s="197"/>
      <c r="E2307" s="197"/>
      <c r="F2307" s="197"/>
      <c r="G2307" s="197"/>
      <c r="H2307" s="197"/>
      <c r="I2307" s="197"/>
    </row>
    <row r="2308" spans="2:9">
      <c r="B2308" s="114"/>
      <c r="C2308" s="197"/>
      <c r="D2308" s="197"/>
      <c r="E2308" s="197"/>
      <c r="F2308" s="197"/>
      <c r="G2308" s="197"/>
      <c r="H2308" s="197"/>
      <c r="I2308" s="197"/>
    </row>
    <row r="2309" spans="2:9">
      <c r="B2309" s="114"/>
      <c r="C2309" s="197"/>
      <c r="D2309" s="197"/>
      <c r="E2309" s="197"/>
      <c r="F2309" s="197"/>
      <c r="G2309" s="197"/>
      <c r="H2309" s="197"/>
      <c r="I2309" s="197"/>
    </row>
    <row r="2310" spans="2:9">
      <c r="B2310" s="114"/>
      <c r="C2310" s="197"/>
      <c r="D2310" s="197"/>
      <c r="E2310" s="197"/>
      <c r="F2310" s="197"/>
      <c r="G2310" s="197"/>
      <c r="H2310" s="197"/>
      <c r="I2310" s="197"/>
    </row>
    <row r="2311" spans="2:9">
      <c r="B2311" s="114"/>
      <c r="C2311" s="197"/>
      <c r="D2311" s="197"/>
      <c r="E2311" s="197"/>
      <c r="F2311" s="197"/>
      <c r="G2311" s="197"/>
      <c r="H2311" s="197"/>
      <c r="I2311" s="197"/>
    </row>
    <row r="2312" spans="2:9">
      <c r="B2312" s="114"/>
      <c r="C2312" s="197"/>
      <c r="D2312" s="197"/>
      <c r="E2312" s="197"/>
      <c r="F2312" s="197"/>
      <c r="G2312" s="197"/>
      <c r="H2312" s="197"/>
      <c r="I2312" s="197"/>
    </row>
    <row r="2313" spans="2:9">
      <c r="B2313" s="114"/>
      <c r="C2313" s="197"/>
      <c r="D2313" s="197"/>
      <c r="E2313" s="197"/>
      <c r="F2313" s="197"/>
      <c r="G2313" s="197"/>
      <c r="H2313" s="197"/>
      <c r="I2313" s="197"/>
    </row>
    <row r="2314" spans="2:9">
      <c r="B2314" s="114"/>
      <c r="C2314" s="197"/>
      <c r="D2314" s="197"/>
      <c r="E2314" s="197"/>
      <c r="F2314" s="197"/>
      <c r="G2314" s="197"/>
      <c r="H2314" s="197"/>
      <c r="I2314" s="197"/>
    </row>
    <row r="2315" spans="2:9">
      <c r="B2315" s="114"/>
      <c r="C2315" s="197"/>
      <c r="D2315" s="197"/>
      <c r="E2315" s="197"/>
      <c r="F2315" s="197"/>
      <c r="G2315" s="197"/>
      <c r="H2315" s="197"/>
      <c r="I2315" s="197"/>
    </row>
    <row r="2316" spans="2:9">
      <c r="B2316" s="114"/>
      <c r="C2316" s="197"/>
      <c r="D2316" s="197"/>
      <c r="E2316" s="197"/>
      <c r="F2316" s="197"/>
      <c r="G2316" s="197"/>
      <c r="H2316" s="197"/>
      <c r="I2316" s="197"/>
    </row>
    <row r="2317" spans="2:9">
      <c r="B2317" s="114"/>
      <c r="C2317" s="197"/>
      <c r="D2317" s="197"/>
      <c r="E2317" s="197"/>
      <c r="F2317" s="197"/>
      <c r="G2317" s="197"/>
      <c r="H2317" s="197"/>
      <c r="I2317" s="197"/>
    </row>
    <row r="2318" spans="2:9">
      <c r="B2318" s="114"/>
      <c r="C2318" s="197"/>
      <c r="D2318" s="197"/>
      <c r="E2318" s="197"/>
      <c r="F2318" s="197"/>
      <c r="G2318" s="197"/>
      <c r="H2318" s="197"/>
      <c r="I2318" s="197"/>
    </row>
    <row r="2319" spans="2:9">
      <c r="B2319" s="114"/>
      <c r="C2319" s="197"/>
      <c r="D2319" s="197"/>
      <c r="E2319" s="197"/>
      <c r="F2319" s="197"/>
      <c r="G2319" s="197"/>
      <c r="H2319" s="197"/>
      <c r="I2319" s="197"/>
    </row>
    <row r="2320" spans="2:9">
      <c r="B2320" s="114"/>
      <c r="C2320" s="197"/>
      <c r="D2320" s="197"/>
      <c r="E2320" s="197"/>
      <c r="F2320" s="197"/>
      <c r="G2320" s="197"/>
      <c r="H2320" s="197"/>
      <c r="I2320" s="197"/>
    </row>
    <row r="2321" spans="1:9">
      <c r="B2321" s="114"/>
      <c r="C2321" s="197"/>
      <c r="D2321" s="197"/>
      <c r="E2321" s="197"/>
      <c r="F2321" s="197"/>
      <c r="G2321" s="197"/>
      <c r="H2321" s="197"/>
      <c r="I2321" s="197"/>
    </row>
    <row r="2322" spans="1:9">
      <c r="B2322" s="114"/>
      <c r="C2322" s="197"/>
      <c r="D2322" s="197"/>
      <c r="E2322" s="197"/>
      <c r="F2322" s="197"/>
      <c r="G2322" s="197"/>
      <c r="H2322" s="197"/>
      <c r="I2322" s="197"/>
    </row>
    <row r="2323" spans="1:9">
      <c r="A2323" s="107">
        <v>59</v>
      </c>
      <c r="B2323" s="109"/>
      <c r="C2323" s="95" t="s">
        <v>197</v>
      </c>
      <c r="D2323" s="95" t="s">
        <v>198</v>
      </c>
      <c r="E2323" s="117"/>
      <c r="F2323" s="117"/>
      <c r="G2323" s="197"/>
      <c r="H2323" s="197"/>
      <c r="I2323" s="197"/>
    </row>
    <row r="2324" spans="1:9" ht="67.5">
      <c r="B2324" s="110" t="s">
        <v>199</v>
      </c>
      <c r="C2324" s="16" t="s">
        <v>59</v>
      </c>
      <c r="D2324" s="16" t="s">
        <v>60</v>
      </c>
      <c r="E2324" s="116" t="s">
        <v>228</v>
      </c>
      <c r="F2324" s="116" t="s">
        <v>225</v>
      </c>
      <c r="G2324" s="104"/>
      <c r="H2324" s="104"/>
      <c r="I2324" s="104"/>
    </row>
    <row r="2325" spans="1:9" ht="18.75">
      <c r="B2325" s="129" t="s">
        <v>25</v>
      </c>
      <c r="C2325" s="100"/>
      <c r="D2325" s="131">
        <v>34</v>
      </c>
      <c r="E2325" s="102"/>
      <c r="F2325" s="102"/>
      <c r="G2325" s="197"/>
      <c r="H2325" s="198" t="s">
        <v>226</v>
      </c>
      <c r="I2325" s="198"/>
    </row>
    <row r="2326" spans="1:9" ht="18.75">
      <c r="B2326" s="129" t="s">
        <v>24</v>
      </c>
      <c r="C2326" s="100"/>
      <c r="D2326" s="132">
        <v>51</v>
      </c>
      <c r="E2326" s="102"/>
      <c r="F2326" s="102"/>
      <c r="G2326" s="197"/>
      <c r="H2326" s="112" t="s">
        <v>201</v>
      </c>
      <c r="I2326" s="199">
        <f>SUM(F2325:F2346)</f>
        <v>0</v>
      </c>
    </row>
    <row r="2327" spans="1:9" ht="18.75">
      <c r="B2327" s="129" t="s">
        <v>11</v>
      </c>
      <c r="C2327" s="100"/>
      <c r="D2327" s="131">
        <v>34</v>
      </c>
      <c r="E2327" s="102"/>
      <c r="F2327" s="102"/>
      <c r="G2327" s="197"/>
      <c r="H2327" s="113" t="s">
        <v>202</v>
      </c>
      <c r="I2327" s="197">
        <f>SUMPRODUCT(D2325:D2346,F2325:F2346)</f>
        <v>0</v>
      </c>
    </row>
    <row r="2328" spans="1:9" ht="18.75">
      <c r="B2328" s="129" t="s">
        <v>160</v>
      </c>
      <c r="C2328" s="100"/>
      <c r="D2328" s="132">
        <v>102</v>
      </c>
      <c r="E2328" s="102"/>
      <c r="F2328" s="102"/>
      <c r="G2328" s="197"/>
      <c r="H2328" s="113" t="s">
        <v>203</v>
      </c>
      <c r="I2328" s="197">
        <f>SUM(D2325:D2346)</f>
        <v>935</v>
      </c>
    </row>
    <row r="2329" spans="1:9" ht="18.75">
      <c r="B2329" s="129" t="s">
        <v>14</v>
      </c>
      <c r="C2329" s="100"/>
      <c r="D2329" s="131">
        <v>34</v>
      </c>
      <c r="E2329" s="102"/>
      <c r="F2329" s="102"/>
      <c r="G2329" s="197"/>
      <c r="H2329" s="113" t="s">
        <v>204</v>
      </c>
      <c r="I2329" s="197">
        <f>I2328-I2327</f>
        <v>935</v>
      </c>
    </row>
    <row r="2330" spans="1:9" ht="18.75">
      <c r="B2330" s="129" t="s">
        <v>9</v>
      </c>
      <c r="C2330" s="100"/>
      <c r="D2330" s="132">
        <v>34</v>
      </c>
      <c r="E2330" s="102"/>
      <c r="F2330" s="102"/>
      <c r="G2330" s="197"/>
      <c r="H2330" s="197"/>
      <c r="I2330" s="197"/>
    </row>
    <row r="2331" spans="1:9" ht="18.75">
      <c r="B2331" s="129" t="s">
        <v>13</v>
      </c>
      <c r="C2331" s="100"/>
      <c r="D2331" s="131">
        <v>34</v>
      </c>
      <c r="E2331" s="102"/>
      <c r="F2331" s="102"/>
      <c r="G2331" s="197"/>
      <c r="H2331" s="197"/>
      <c r="I2331" s="119" t="s">
        <v>244</v>
      </c>
    </row>
    <row r="2332" spans="1:9" ht="18.75">
      <c r="B2332" s="129" t="s">
        <v>158</v>
      </c>
      <c r="C2332" s="100"/>
      <c r="D2332" s="132">
        <v>34</v>
      </c>
      <c r="E2332" s="102"/>
      <c r="F2332" s="102"/>
      <c r="G2332" s="197"/>
      <c r="H2332" s="197"/>
      <c r="I2332" s="197"/>
    </row>
    <row r="2333" spans="1:9" ht="18.75">
      <c r="B2333" s="129" t="s">
        <v>153</v>
      </c>
      <c r="C2333" s="100"/>
      <c r="D2333" s="131">
        <v>34</v>
      </c>
      <c r="E2333" s="102"/>
      <c r="F2333" s="102"/>
      <c r="G2333" s="197"/>
      <c r="H2333" s="197"/>
      <c r="I2333" s="197"/>
    </row>
    <row r="2334" spans="1:9" ht="18.75">
      <c r="B2334" s="129" t="s">
        <v>12</v>
      </c>
      <c r="C2334" s="100"/>
      <c r="D2334" s="131">
        <v>34</v>
      </c>
      <c r="E2334" s="102"/>
      <c r="F2334" s="102"/>
      <c r="G2334" s="197"/>
      <c r="H2334" s="197"/>
      <c r="I2334" s="197"/>
    </row>
    <row r="2335" spans="1:9" ht="18.75">
      <c r="B2335" s="129" t="s">
        <v>150</v>
      </c>
      <c r="C2335" s="100"/>
      <c r="D2335" s="131">
        <v>34</v>
      </c>
      <c r="E2335" s="102"/>
      <c r="F2335" s="102"/>
      <c r="G2335" s="197"/>
      <c r="H2335" s="197"/>
      <c r="I2335" s="197"/>
    </row>
    <row r="2336" spans="1:9" ht="18.75">
      <c r="B2336" s="129" t="s">
        <v>17</v>
      </c>
      <c r="C2336" s="100"/>
      <c r="D2336" s="132">
        <v>51</v>
      </c>
      <c r="E2336" s="102"/>
      <c r="F2336" s="102"/>
      <c r="G2336" s="197"/>
      <c r="H2336" s="197"/>
      <c r="I2336" s="197"/>
    </row>
    <row r="2337" spans="2:9" ht="18.75">
      <c r="B2337" s="129" t="s">
        <v>168</v>
      </c>
      <c r="C2337" s="100"/>
      <c r="D2337" s="131">
        <v>34</v>
      </c>
      <c r="E2337" s="102"/>
      <c r="F2337" s="102"/>
      <c r="G2337" s="197"/>
      <c r="H2337" s="198" t="s">
        <v>227</v>
      </c>
      <c r="I2337" s="198"/>
    </row>
    <row r="2338" spans="2:9" ht="18.75">
      <c r="B2338" s="129" t="s">
        <v>16</v>
      </c>
      <c r="C2338" s="100"/>
      <c r="D2338" s="131">
        <v>34</v>
      </c>
      <c r="E2338" s="102"/>
      <c r="F2338" s="102"/>
      <c r="G2338" s="197"/>
      <c r="H2338" s="112" t="s">
        <v>201</v>
      </c>
      <c r="I2338" s="199">
        <f>SUM(E2325:E2346)</f>
        <v>0</v>
      </c>
    </row>
    <row r="2339" spans="2:9" ht="18.75">
      <c r="B2339" s="129" t="s">
        <v>18</v>
      </c>
      <c r="C2339" s="100"/>
      <c r="D2339" s="131">
        <v>51</v>
      </c>
      <c r="E2339" s="102"/>
      <c r="F2339" s="102"/>
      <c r="G2339" s="197"/>
      <c r="H2339" s="113" t="s">
        <v>202</v>
      </c>
      <c r="I2339" s="197">
        <f>SUMPRODUCT(D2325:D2346,E2325:E2346)</f>
        <v>0</v>
      </c>
    </row>
    <row r="2340" spans="2:9" ht="18.75">
      <c r="B2340" s="129" t="s">
        <v>173</v>
      </c>
      <c r="C2340" s="100"/>
      <c r="D2340" s="132">
        <v>34</v>
      </c>
      <c r="E2340" s="102"/>
      <c r="F2340" s="102"/>
      <c r="G2340" s="197"/>
      <c r="H2340" s="113" t="s">
        <v>203</v>
      </c>
      <c r="I2340" s="123">
        <f>SUM(D2325:D2346)</f>
        <v>935</v>
      </c>
    </row>
    <row r="2341" spans="2:9" ht="18.75">
      <c r="B2341" s="129" t="s">
        <v>174</v>
      </c>
      <c r="C2341" s="100"/>
      <c r="D2341" s="133">
        <v>34</v>
      </c>
      <c r="E2341" s="102"/>
      <c r="F2341" s="102"/>
      <c r="G2341" s="197"/>
      <c r="H2341" s="113" t="s">
        <v>204</v>
      </c>
      <c r="I2341" s="123">
        <f>I2340-I2339</f>
        <v>935</v>
      </c>
    </row>
    <row r="2342" spans="2:9" ht="18.75">
      <c r="B2342" s="129" t="s">
        <v>175</v>
      </c>
      <c r="C2342" s="100"/>
      <c r="D2342" s="133">
        <v>51</v>
      </c>
      <c r="E2342" s="102"/>
      <c r="F2342" s="102"/>
      <c r="G2342" s="197"/>
      <c r="H2342" s="197"/>
      <c r="I2342" s="197"/>
    </row>
    <row r="2343" spans="2:9" ht="18.75">
      <c r="B2343" s="129" t="s">
        <v>176</v>
      </c>
      <c r="C2343" s="100"/>
      <c r="D2343" s="133">
        <v>51</v>
      </c>
      <c r="E2343" s="102"/>
      <c r="F2343" s="102"/>
      <c r="G2343" s="197"/>
      <c r="H2343" s="197"/>
      <c r="I2343" s="119" t="s">
        <v>230</v>
      </c>
    </row>
    <row r="2344" spans="2:9" ht="18.75">
      <c r="B2344" s="130" t="s">
        <v>152</v>
      </c>
      <c r="C2344" s="100"/>
      <c r="D2344" s="133">
        <v>51</v>
      </c>
      <c r="E2344" s="102"/>
      <c r="F2344" s="102"/>
      <c r="G2344" s="197"/>
      <c r="H2344" s="197"/>
      <c r="I2344" s="197"/>
    </row>
    <row r="2345" spans="2:9" ht="18.75">
      <c r="B2345" s="130" t="s">
        <v>151</v>
      </c>
      <c r="C2345" s="100"/>
      <c r="D2345" s="134">
        <v>51</v>
      </c>
      <c r="E2345" s="102"/>
      <c r="F2345" s="102"/>
      <c r="G2345" s="197"/>
      <c r="H2345" s="197"/>
      <c r="I2345" s="197"/>
    </row>
    <row r="2346" spans="2:9" ht="18.75">
      <c r="B2346" s="129" t="s">
        <v>177</v>
      </c>
      <c r="C2346" s="100"/>
      <c r="D2346" s="135">
        <v>34</v>
      </c>
      <c r="E2346" s="102"/>
      <c r="F2346" s="102"/>
      <c r="G2346" s="197"/>
      <c r="H2346" s="197"/>
      <c r="I2346" s="197"/>
    </row>
    <row r="2347" spans="2:9">
      <c r="B2347" s="114"/>
      <c r="C2347" s="197"/>
      <c r="D2347" s="197"/>
      <c r="E2347" s="197"/>
      <c r="F2347" s="197"/>
      <c r="G2347" s="197"/>
      <c r="H2347" s="197"/>
      <c r="I2347" s="197"/>
    </row>
    <row r="2348" spans="2:9">
      <c r="B2348" s="114"/>
      <c r="C2348" s="197"/>
      <c r="D2348" s="197"/>
      <c r="E2348" s="197"/>
      <c r="F2348" s="197"/>
      <c r="G2348" s="197"/>
      <c r="H2348" s="197"/>
      <c r="I2348" s="197"/>
    </row>
    <row r="2349" spans="2:9">
      <c r="B2349" s="114"/>
      <c r="C2349" s="197"/>
      <c r="D2349" s="197"/>
      <c r="E2349" s="197"/>
      <c r="F2349" s="197"/>
      <c r="G2349" s="197"/>
      <c r="H2349" s="197"/>
      <c r="I2349" s="197"/>
    </row>
    <row r="2350" spans="2:9">
      <c r="B2350" s="114"/>
      <c r="C2350" s="197"/>
      <c r="D2350" s="197"/>
      <c r="E2350" s="197"/>
      <c r="F2350" s="197"/>
      <c r="G2350" s="197"/>
      <c r="H2350" s="197"/>
      <c r="I2350" s="197"/>
    </row>
    <row r="2351" spans="2:9">
      <c r="B2351" s="114"/>
      <c r="C2351" s="197"/>
      <c r="D2351" s="197"/>
      <c r="E2351" s="197"/>
      <c r="F2351" s="197"/>
      <c r="G2351" s="197"/>
      <c r="H2351" s="197"/>
      <c r="I2351" s="197"/>
    </row>
    <row r="2352" spans="2:9">
      <c r="B2352" s="114"/>
      <c r="C2352" s="197"/>
      <c r="D2352" s="197"/>
      <c r="E2352" s="197"/>
      <c r="F2352" s="197"/>
      <c r="G2352" s="197"/>
      <c r="H2352" s="197"/>
      <c r="I2352" s="197"/>
    </row>
    <row r="2353" spans="1:9">
      <c r="B2353" s="114"/>
      <c r="C2353" s="197"/>
      <c r="D2353" s="197"/>
      <c r="E2353" s="197"/>
      <c r="F2353" s="197"/>
      <c r="G2353" s="197"/>
      <c r="H2353" s="197"/>
      <c r="I2353" s="197"/>
    </row>
    <row r="2354" spans="1:9">
      <c r="B2354" s="114"/>
      <c r="C2354" s="197"/>
      <c r="D2354" s="197"/>
      <c r="E2354" s="197"/>
      <c r="F2354" s="197"/>
      <c r="G2354" s="197"/>
      <c r="H2354" s="197"/>
      <c r="I2354" s="197"/>
    </row>
    <row r="2355" spans="1:9">
      <c r="B2355" s="114"/>
      <c r="C2355" s="197"/>
      <c r="D2355" s="197"/>
      <c r="E2355" s="197"/>
      <c r="F2355" s="197"/>
      <c r="G2355" s="197"/>
      <c r="H2355" s="197"/>
      <c r="I2355" s="197"/>
    </row>
    <row r="2356" spans="1:9">
      <c r="B2356" s="114"/>
      <c r="C2356" s="197"/>
      <c r="D2356" s="197"/>
      <c r="E2356" s="197"/>
      <c r="F2356" s="197"/>
      <c r="G2356" s="197"/>
      <c r="H2356" s="197"/>
      <c r="I2356" s="197"/>
    </row>
    <row r="2357" spans="1:9">
      <c r="B2357" s="114"/>
      <c r="C2357" s="197"/>
      <c r="D2357" s="197"/>
      <c r="E2357" s="197"/>
      <c r="F2357" s="197"/>
      <c r="G2357" s="197"/>
      <c r="H2357" s="197"/>
      <c r="I2357" s="197"/>
    </row>
    <row r="2358" spans="1:9">
      <c r="B2358" s="114"/>
      <c r="C2358" s="197"/>
      <c r="D2358" s="197"/>
      <c r="E2358" s="197"/>
      <c r="F2358" s="197"/>
      <c r="G2358" s="197"/>
      <c r="H2358" s="197"/>
      <c r="I2358" s="197"/>
    </row>
    <row r="2359" spans="1:9">
      <c r="B2359" s="114"/>
      <c r="C2359" s="197"/>
      <c r="D2359" s="197"/>
      <c r="E2359" s="197"/>
      <c r="F2359" s="197"/>
      <c r="G2359" s="197"/>
      <c r="H2359" s="197"/>
      <c r="I2359" s="197"/>
    </row>
    <row r="2360" spans="1:9">
      <c r="B2360" s="114"/>
      <c r="C2360" s="197"/>
      <c r="D2360" s="197"/>
      <c r="E2360" s="197"/>
      <c r="F2360" s="197"/>
      <c r="G2360" s="197"/>
      <c r="H2360" s="197"/>
      <c r="I2360" s="197"/>
    </row>
    <row r="2361" spans="1:9">
      <c r="B2361" s="114"/>
      <c r="C2361" s="197"/>
      <c r="D2361" s="197"/>
      <c r="E2361" s="197"/>
      <c r="F2361" s="197"/>
      <c r="G2361" s="197"/>
      <c r="H2361" s="197"/>
      <c r="I2361" s="197"/>
    </row>
    <row r="2362" spans="1:9">
      <c r="B2362" s="114"/>
      <c r="C2362" s="197"/>
      <c r="D2362" s="197"/>
      <c r="E2362" s="197"/>
      <c r="F2362" s="197"/>
      <c r="G2362" s="197"/>
      <c r="H2362" s="197"/>
      <c r="I2362" s="197"/>
    </row>
    <row r="2363" spans="1:9">
      <c r="A2363" s="107">
        <v>60</v>
      </c>
      <c r="B2363" s="109"/>
      <c r="C2363" s="95" t="s">
        <v>197</v>
      </c>
      <c r="D2363" s="95" t="s">
        <v>198</v>
      </c>
      <c r="E2363" s="117"/>
      <c r="F2363" s="117"/>
      <c r="G2363" s="197"/>
      <c r="H2363" s="197"/>
      <c r="I2363" s="197"/>
    </row>
    <row r="2364" spans="1:9" ht="67.5">
      <c r="B2364" s="110" t="s">
        <v>199</v>
      </c>
      <c r="C2364" s="16" t="s">
        <v>59</v>
      </c>
      <c r="D2364" s="16" t="s">
        <v>60</v>
      </c>
      <c r="E2364" s="116" t="s">
        <v>228</v>
      </c>
      <c r="F2364" s="116" t="s">
        <v>225</v>
      </c>
      <c r="G2364" s="104"/>
      <c r="H2364" s="104"/>
      <c r="I2364" s="104"/>
    </row>
    <row r="2365" spans="1:9" ht="18.75">
      <c r="B2365" s="129" t="s">
        <v>25</v>
      </c>
      <c r="C2365" s="100"/>
      <c r="D2365" s="131">
        <v>34</v>
      </c>
      <c r="E2365" s="102"/>
      <c r="F2365" s="102"/>
      <c r="G2365" s="197"/>
      <c r="H2365" s="198" t="s">
        <v>226</v>
      </c>
      <c r="I2365" s="198"/>
    </row>
    <row r="2366" spans="1:9" ht="18.75">
      <c r="B2366" s="129" t="s">
        <v>24</v>
      </c>
      <c r="C2366" s="100"/>
      <c r="D2366" s="132">
        <v>51</v>
      </c>
      <c r="E2366" s="102"/>
      <c r="F2366" s="102"/>
      <c r="G2366" s="197"/>
      <c r="H2366" s="112" t="s">
        <v>201</v>
      </c>
      <c r="I2366" s="199">
        <f>SUM(F2365:F2386)</f>
        <v>0</v>
      </c>
    </row>
    <row r="2367" spans="1:9" ht="18.75">
      <c r="B2367" s="129" t="s">
        <v>11</v>
      </c>
      <c r="C2367" s="100"/>
      <c r="D2367" s="131">
        <v>34</v>
      </c>
      <c r="E2367" s="102"/>
      <c r="F2367" s="102"/>
      <c r="G2367" s="197"/>
      <c r="H2367" s="113" t="s">
        <v>202</v>
      </c>
      <c r="I2367" s="197">
        <f>SUMPRODUCT(D2365:D2386,F2365:F2386)</f>
        <v>0</v>
      </c>
    </row>
    <row r="2368" spans="1:9" ht="18.75">
      <c r="B2368" s="129" t="s">
        <v>160</v>
      </c>
      <c r="C2368" s="100"/>
      <c r="D2368" s="132">
        <v>102</v>
      </c>
      <c r="E2368" s="102"/>
      <c r="F2368" s="102"/>
      <c r="G2368" s="197"/>
      <c r="H2368" s="113" t="s">
        <v>203</v>
      </c>
      <c r="I2368" s="197">
        <f>SUM(D2365:D2386)</f>
        <v>935</v>
      </c>
    </row>
    <row r="2369" spans="2:9" ht="18.75">
      <c r="B2369" s="129" t="s">
        <v>14</v>
      </c>
      <c r="C2369" s="100"/>
      <c r="D2369" s="131">
        <v>34</v>
      </c>
      <c r="E2369" s="102"/>
      <c r="F2369" s="102"/>
      <c r="G2369" s="197"/>
      <c r="H2369" s="113" t="s">
        <v>204</v>
      </c>
      <c r="I2369" s="197">
        <f>I2368-I2367</f>
        <v>935</v>
      </c>
    </row>
    <row r="2370" spans="2:9" ht="18.75">
      <c r="B2370" s="129" t="s">
        <v>9</v>
      </c>
      <c r="C2370" s="100"/>
      <c r="D2370" s="132">
        <v>34</v>
      </c>
      <c r="E2370" s="102"/>
      <c r="F2370" s="102"/>
      <c r="G2370" s="197"/>
      <c r="H2370" s="197"/>
      <c r="I2370" s="197"/>
    </row>
    <row r="2371" spans="2:9" ht="18.75">
      <c r="B2371" s="129" t="s">
        <v>13</v>
      </c>
      <c r="C2371" s="100"/>
      <c r="D2371" s="131">
        <v>34</v>
      </c>
      <c r="E2371" s="102"/>
      <c r="F2371" s="102"/>
      <c r="G2371" s="197"/>
      <c r="H2371" s="197"/>
      <c r="I2371" s="119" t="s">
        <v>244</v>
      </c>
    </row>
    <row r="2372" spans="2:9" ht="18.75">
      <c r="B2372" s="129" t="s">
        <v>158</v>
      </c>
      <c r="C2372" s="100"/>
      <c r="D2372" s="132">
        <v>34</v>
      </c>
      <c r="E2372" s="102"/>
      <c r="F2372" s="102"/>
      <c r="G2372" s="197"/>
      <c r="H2372" s="197"/>
      <c r="I2372" s="197"/>
    </row>
    <row r="2373" spans="2:9" ht="18.75">
      <c r="B2373" s="129" t="s">
        <v>153</v>
      </c>
      <c r="C2373" s="100"/>
      <c r="D2373" s="131">
        <v>34</v>
      </c>
      <c r="E2373" s="102"/>
      <c r="F2373" s="102"/>
      <c r="G2373" s="197"/>
      <c r="H2373" s="197"/>
      <c r="I2373" s="197"/>
    </row>
    <row r="2374" spans="2:9" ht="18.75">
      <c r="B2374" s="129" t="s">
        <v>12</v>
      </c>
      <c r="C2374" s="100"/>
      <c r="D2374" s="131">
        <v>34</v>
      </c>
      <c r="E2374" s="102"/>
      <c r="F2374" s="102"/>
      <c r="G2374" s="197"/>
      <c r="H2374" s="197"/>
      <c r="I2374" s="197"/>
    </row>
    <row r="2375" spans="2:9" ht="18.75">
      <c r="B2375" s="129" t="s">
        <v>150</v>
      </c>
      <c r="C2375" s="100"/>
      <c r="D2375" s="131">
        <v>34</v>
      </c>
      <c r="E2375" s="102"/>
      <c r="F2375" s="102"/>
      <c r="G2375" s="197"/>
      <c r="H2375" s="197"/>
      <c r="I2375" s="197"/>
    </row>
    <row r="2376" spans="2:9" ht="18.75">
      <c r="B2376" s="129" t="s">
        <v>17</v>
      </c>
      <c r="C2376" s="100"/>
      <c r="D2376" s="132">
        <v>51</v>
      </c>
      <c r="E2376" s="102"/>
      <c r="F2376" s="102"/>
      <c r="G2376" s="197"/>
      <c r="H2376" s="197"/>
      <c r="I2376" s="197"/>
    </row>
    <row r="2377" spans="2:9" ht="18.75">
      <c r="B2377" s="129" t="s">
        <v>168</v>
      </c>
      <c r="C2377" s="100"/>
      <c r="D2377" s="131">
        <v>34</v>
      </c>
      <c r="E2377" s="102"/>
      <c r="F2377" s="102"/>
      <c r="G2377" s="197"/>
      <c r="H2377" s="198" t="s">
        <v>227</v>
      </c>
      <c r="I2377" s="198"/>
    </row>
    <row r="2378" spans="2:9" ht="18.75">
      <c r="B2378" s="129" t="s">
        <v>16</v>
      </c>
      <c r="C2378" s="100"/>
      <c r="D2378" s="131">
        <v>34</v>
      </c>
      <c r="E2378" s="102"/>
      <c r="F2378" s="102"/>
      <c r="G2378" s="197"/>
      <c r="H2378" s="112" t="s">
        <v>201</v>
      </c>
      <c r="I2378" s="199">
        <f>SUM(E2365:E2386)</f>
        <v>0</v>
      </c>
    </row>
    <row r="2379" spans="2:9" ht="18.75">
      <c r="B2379" s="129" t="s">
        <v>18</v>
      </c>
      <c r="C2379" s="100"/>
      <c r="D2379" s="131">
        <v>51</v>
      </c>
      <c r="E2379" s="102"/>
      <c r="F2379" s="102"/>
      <c r="G2379" s="197"/>
      <c r="H2379" s="113" t="s">
        <v>202</v>
      </c>
      <c r="I2379" s="197">
        <f>SUMPRODUCT(D2365:D2386,E2365:E2386)</f>
        <v>0</v>
      </c>
    </row>
    <row r="2380" spans="2:9" ht="18.75">
      <c r="B2380" s="129" t="s">
        <v>173</v>
      </c>
      <c r="C2380" s="100"/>
      <c r="D2380" s="132">
        <v>34</v>
      </c>
      <c r="E2380" s="102"/>
      <c r="F2380" s="102"/>
      <c r="G2380" s="197"/>
      <c r="H2380" s="113" t="s">
        <v>203</v>
      </c>
      <c r="I2380" s="123">
        <f>SUM(D2365:D2386)</f>
        <v>935</v>
      </c>
    </row>
    <row r="2381" spans="2:9" ht="18.75">
      <c r="B2381" s="129" t="s">
        <v>174</v>
      </c>
      <c r="C2381" s="100"/>
      <c r="D2381" s="133">
        <v>34</v>
      </c>
      <c r="E2381" s="102"/>
      <c r="F2381" s="102"/>
      <c r="G2381" s="197"/>
      <c r="H2381" s="113" t="s">
        <v>204</v>
      </c>
      <c r="I2381" s="123">
        <f>I2380-I2379</f>
        <v>935</v>
      </c>
    </row>
    <row r="2382" spans="2:9" ht="18.75">
      <c r="B2382" s="129" t="s">
        <v>175</v>
      </c>
      <c r="C2382" s="100"/>
      <c r="D2382" s="133">
        <v>51</v>
      </c>
      <c r="E2382" s="102"/>
      <c r="F2382" s="102"/>
      <c r="G2382" s="197"/>
      <c r="H2382" s="197"/>
      <c r="I2382" s="197"/>
    </row>
    <row r="2383" spans="2:9" ht="18.75">
      <c r="B2383" s="129" t="s">
        <v>176</v>
      </c>
      <c r="C2383" s="100"/>
      <c r="D2383" s="133">
        <v>51</v>
      </c>
      <c r="E2383" s="102"/>
      <c r="F2383" s="102"/>
      <c r="G2383" s="197"/>
      <c r="H2383" s="197"/>
      <c r="I2383" s="119" t="s">
        <v>230</v>
      </c>
    </row>
    <row r="2384" spans="2:9" ht="18.75">
      <c r="B2384" s="130" t="s">
        <v>152</v>
      </c>
      <c r="C2384" s="100"/>
      <c r="D2384" s="133">
        <v>51</v>
      </c>
      <c r="E2384" s="102"/>
      <c r="F2384" s="102"/>
      <c r="G2384" s="197"/>
      <c r="H2384" s="197"/>
      <c r="I2384" s="197"/>
    </row>
    <row r="2385" spans="2:9" ht="18.75">
      <c r="B2385" s="130" t="s">
        <v>151</v>
      </c>
      <c r="C2385" s="100"/>
      <c r="D2385" s="134">
        <v>51</v>
      </c>
      <c r="E2385" s="102"/>
      <c r="F2385" s="102"/>
      <c r="G2385" s="197"/>
      <c r="H2385" s="197"/>
      <c r="I2385" s="197"/>
    </row>
    <row r="2386" spans="2:9" ht="18.75">
      <c r="B2386" s="129" t="s">
        <v>177</v>
      </c>
      <c r="C2386" s="100"/>
      <c r="D2386" s="135">
        <v>34</v>
      </c>
      <c r="E2386" s="102"/>
      <c r="F2386" s="102"/>
      <c r="G2386" s="197"/>
      <c r="H2386" s="197"/>
      <c r="I2386" s="197"/>
    </row>
    <row r="2387" spans="2:9">
      <c r="B2387" s="114"/>
      <c r="C2387" s="197"/>
      <c r="D2387" s="197"/>
      <c r="E2387" s="197"/>
      <c r="F2387" s="197"/>
      <c r="G2387" s="197"/>
      <c r="H2387" s="197"/>
      <c r="I2387" s="197"/>
    </row>
    <row r="2388" spans="2:9">
      <c r="B2388" s="114"/>
      <c r="C2388" s="197"/>
      <c r="D2388" s="197"/>
      <c r="E2388" s="197"/>
      <c r="F2388" s="197"/>
      <c r="G2388" s="197"/>
      <c r="H2388" s="197"/>
      <c r="I2388" s="197"/>
    </row>
    <row r="2389" spans="2:9">
      <c r="B2389" s="114"/>
      <c r="C2389" s="197"/>
      <c r="D2389" s="197"/>
      <c r="E2389" s="197"/>
      <c r="F2389" s="197"/>
      <c r="G2389" s="197"/>
      <c r="H2389" s="197"/>
      <c r="I2389" s="197"/>
    </row>
    <row r="2390" spans="2:9">
      <c r="B2390" s="114"/>
      <c r="C2390" s="197"/>
      <c r="D2390" s="197"/>
      <c r="E2390" s="197"/>
      <c r="F2390" s="197"/>
      <c r="G2390" s="197"/>
      <c r="H2390" s="197"/>
      <c r="I2390" s="197"/>
    </row>
    <row r="2391" spans="2:9">
      <c r="B2391" s="114"/>
      <c r="C2391" s="197"/>
      <c r="D2391" s="197"/>
      <c r="E2391" s="197"/>
      <c r="F2391" s="197"/>
      <c r="G2391" s="197"/>
      <c r="H2391" s="197"/>
      <c r="I2391" s="197"/>
    </row>
    <row r="2392" spans="2:9">
      <c r="B2392" s="114"/>
      <c r="C2392" s="197"/>
      <c r="D2392" s="197"/>
      <c r="E2392" s="197"/>
      <c r="F2392" s="197"/>
      <c r="G2392" s="197"/>
      <c r="H2392" s="197"/>
      <c r="I2392" s="197"/>
    </row>
    <row r="2393" spans="2:9">
      <c r="B2393" s="114"/>
      <c r="C2393" s="197"/>
      <c r="D2393" s="197"/>
      <c r="E2393" s="197"/>
      <c r="F2393" s="197"/>
      <c r="G2393" s="197"/>
      <c r="H2393" s="197"/>
      <c r="I2393" s="197"/>
    </row>
    <row r="2394" spans="2:9">
      <c r="B2394" s="114"/>
      <c r="C2394" s="197"/>
      <c r="D2394" s="197"/>
      <c r="E2394" s="197"/>
      <c r="F2394" s="197"/>
      <c r="G2394" s="197"/>
      <c r="H2394" s="197"/>
      <c r="I2394" s="197"/>
    </row>
    <row r="2395" spans="2:9">
      <c r="B2395" s="114"/>
      <c r="C2395" s="197"/>
      <c r="D2395" s="197"/>
      <c r="E2395" s="197"/>
      <c r="F2395" s="197"/>
      <c r="G2395" s="197"/>
      <c r="H2395" s="197"/>
      <c r="I2395" s="197"/>
    </row>
    <row r="2396" spans="2:9">
      <c r="B2396" s="114"/>
      <c r="C2396" s="197"/>
      <c r="D2396" s="197"/>
      <c r="E2396" s="197"/>
      <c r="F2396" s="197"/>
      <c r="G2396" s="197"/>
      <c r="H2396" s="197"/>
      <c r="I2396" s="197"/>
    </row>
    <row r="2397" spans="2:9">
      <c r="B2397" s="114"/>
      <c r="C2397" s="197"/>
      <c r="D2397" s="197"/>
      <c r="E2397" s="197"/>
      <c r="F2397" s="197"/>
      <c r="G2397" s="197"/>
      <c r="H2397" s="197"/>
      <c r="I2397" s="197"/>
    </row>
    <row r="2398" spans="2:9">
      <c r="B2398" s="114"/>
      <c r="C2398" s="197"/>
      <c r="D2398" s="197"/>
      <c r="E2398" s="197"/>
      <c r="F2398" s="197"/>
      <c r="G2398" s="197"/>
      <c r="H2398" s="197"/>
      <c r="I2398" s="197"/>
    </row>
    <row r="2399" spans="2:9">
      <c r="B2399" s="114"/>
      <c r="C2399" s="197"/>
      <c r="D2399" s="197"/>
      <c r="E2399" s="197"/>
      <c r="F2399" s="197"/>
      <c r="G2399" s="197"/>
      <c r="H2399" s="197"/>
      <c r="I2399" s="197"/>
    </row>
    <row r="2400" spans="2:9">
      <c r="B2400" s="114"/>
      <c r="C2400" s="197"/>
      <c r="D2400" s="197"/>
      <c r="E2400" s="197"/>
      <c r="F2400" s="197"/>
      <c r="G2400" s="197"/>
      <c r="H2400" s="197"/>
      <c r="I2400" s="197"/>
    </row>
    <row r="2401" spans="1:9">
      <c r="B2401" s="114"/>
      <c r="C2401" s="197"/>
      <c r="D2401" s="197"/>
      <c r="E2401" s="197"/>
      <c r="F2401" s="197"/>
      <c r="G2401" s="197"/>
      <c r="H2401" s="197"/>
      <c r="I2401" s="197"/>
    </row>
    <row r="2402" spans="1:9">
      <c r="B2402" s="114"/>
      <c r="C2402" s="197"/>
      <c r="D2402" s="197"/>
      <c r="E2402" s="197"/>
      <c r="F2402" s="197"/>
      <c r="G2402" s="197"/>
      <c r="H2402" s="197"/>
      <c r="I2402" s="197"/>
    </row>
    <row r="2403" spans="1:9">
      <c r="A2403" s="107">
        <v>61</v>
      </c>
      <c r="B2403" s="109"/>
      <c r="C2403" s="95" t="s">
        <v>197</v>
      </c>
      <c r="D2403" s="95" t="s">
        <v>198</v>
      </c>
      <c r="E2403" s="117"/>
      <c r="F2403" s="117"/>
      <c r="G2403" s="197"/>
      <c r="H2403" s="197"/>
      <c r="I2403" s="197"/>
    </row>
    <row r="2404" spans="1:9" ht="67.5">
      <c r="B2404" s="110" t="s">
        <v>199</v>
      </c>
      <c r="C2404" s="16" t="s">
        <v>59</v>
      </c>
      <c r="D2404" s="16" t="s">
        <v>60</v>
      </c>
      <c r="E2404" s="116" t="s">
        <v>228</v>
      </c>
      <c r="F2404" s="116" t="s">
        <v>225</v>
      </c>
      <c r="G2404" s="104"/>
      <c r="H2404" s="104"/>
      <c r="I2404" s="104"/>
    </row>
    <row r="2405" spans="1:9" ht="18.75">
      <c r="B2405" s="129" t="s">
        <v>25</v>
      </c>
      <c r="C2405" s="100"/>
      <c r="D2405" s="131">
        <v>34</v>
      </c>
      <c r="E2405" s="102"/>
      <c r="F2405" s="102"/>
      <c r="G2405" s="197"/>
      <c r="H2405" s="198" t="s">
        <v>226</v>
      </c>
      <c r="I2405" s="198"/>
    </row>
    <row r="2406" spans="1:9" ht="18.75">
      <c r="B2406" s="129" t="s">
        <v>24</v>
      </c>
      <c r="C2406" s="100"/>
      <c r="D2406" s="132">
        <v>51</v>
      </c>
      <c r="E2406" s="102"/>
      <c r="F2406" s="102"/>
      <c r="G2406" s="197"/>
      <c r="H2406" s="112" t="s">
        <v>201</v>
      </c>
      <c r="I2406" s="199">
        <f>SUM(F2405:F2426)</f>
        <v>0</v>
      </c>
    </row>
    <row r="2407" spans="1:9" ht="18.75">
      <c r="B2407" s="129" t="s">
        <v>11</v>
      </c>
      <c r="C2407" s="100"/>
      <c r="D2407" s="131">
        <v>34</v>
      </c>
      <c r="E2407" s="102"/>
      <c r="F2407" s="102"/>
      <c r="G2407" s="197"/>
      <c r="H2407" s="113" t="s">
        <v>202</v>
      </c>
      <c r="I2407" s="197">
        <f>SUMPRODUCT(D2405:D2426,F2405:F2426)</f>
        <v>0</v>
      </c>
    </row>
    <row r="2408" spans="1:9" ht="18.75">
      <c r="B2408" s="129" t="s">
        <v>160</v>
      </c>
      <c r="C2408" s="100"/>
      <c r="D2408" s="132">
        <v>102</v>
      </c>
      <c r="E2408" s="102"/>
      <c r="F2408" s="102"/>
      <c r="G2408" s="197"/>
      <c r="H2408" s="113" t="s">
        <v>203</v>
      </c>
      <c r="I2408" s="197">
        <f>SUM(D2405:D2426)</f>
        <v>935</v>
      </c>
    </row>
    <row r="2409" spans="1:9" ht="18.75">
      <c r="B2409" s="129" t="s">
        <v>14</v>
      </c>
      <c r="C2409" s="100"/>
      <c r="D2409" s="131">
        <v>34</v>
      </c>
      <c r="E2409" s="102"/>
      <c r="F2409" s="102"/>
      <c r="G2409" s="197"/>
      <c r="H2409" s="113" t="s">
        <v>204</v>
      </c>
      <c r="I2409" s="197">
        <f>I2408-I2407</f>
        <v>935</v>
      </c>
    </row>
    <row r="2410" spans="1:9" ht="18.75">
      <c r="B2410" s="129" t="s">
        <v>9</v>
      </c>
      <c r="C2410" s="100"/>
      <c r="D2410" s="132">
        <v>34</v>
      </c>
      <c r="E2410" s="102"/>
      <c r="F2410" s="102"/>
      <c r="G2410" s="197"/>
      <c r="H2410" s="197"/>
      <c r="I2410" s="197"/>
    </row>
    <row r="2411" spans="1:9" ht="18.75">
      <c r="B2411" s="129" t="s">
        <v>13</v>
      </c>
      <c r="C2411" s="100"/>
      <c r="D2411" s="131">
        <v>34</v>
      </c>
      <c r="E2411" s="102"/>
      <c r="F2411" s="102"/>
      <c r="G2411" s="197"/>
      <c r="H2411" s="197"/>
      <c r="I2411" s="119" t="s">
        <v>244</v>
      </c>
    </row>
    <row r="2412" spans="1:9" ht="18.75">
      <c r="B2412" s="129" t="s">
        <v>158</v>
      </c>
      <c r="C2412" s="100"/>
      <c r="D2412" s="132">
        <v>34</v>
      </c>
      <c r="E2412" s="102"/>
      <c r="F2412" s="102"/>
      <c r="G2412" s="197"/>
      <c r="H2412" s="197"/>
      <c r="I2412" s="197"/>
    </row>
    <row r="2413" spans="1:9" ht="18.75">
      <c r="B2413" s="129" t="s">
        <v>153</v>
      </c>
      <c r="C2413" s="100"/>
      <c r="D2413" s="131">
        <v>34</v>
      </c>
      <c r="E2413" s="102"/>
      <c r="F2413" s="102"/>
      <c r="G2413" s="197"/>
      <c r="H2413" s="197"/>
      <c r="I2413" s="197"/>
    </row>
    <row r="2414" spans="1:9" ht="18.75">
      <c r="B2414" s="129" t="s">
        <v>12</v>
      </c>
      <c r="C2414" s="100"/>
      <c r="D2414" s="131">
        <v>34</v>
      </c>
      <c r="E2414" s="102"/>
      <c r="F2414" s="102"/>
      <c r="G2414" s="197"/>
      <c r="H2414" s="197"/>
      <c r="I2414" s="197"/>
    </row>
    <row r="2415" spans="1:9" ht="18.75">
      <c r="B2415" s="129" t="s">
        <v>150</v>
      </c>
      <c r="C2415" s="100"/>
      <c r="D2415" s="131">
        <v>34</v>
      </c>
      <c r="E2415" s="102"/>
      <c r="F2415" s="102"/>
      <c r="G2415" s="197"/>
      <c r="H2415" s="197"/>
      <c r="I2415" s="197"/>
    </row>
    <row r="2416" spans="1:9" ht="18.75">
      <c r="B2416" s="129" t="s">
        <v>17</v>
      </c>
      <c r="C2416" s="100"/>
      <c r="D2416" s="132">
        <v>51</v>
      </c>
      <c r="E2416" s="102"/>
      <c r="F2416" s="102"/>
      <c r="G2416" s="197"/>
      <c r="H2416" s="197"/>
      <c r="I2416" s="197"/>
    </row>
    <row r="2417" spans="2:9" ht="18.75">
      <c r="B2417" s="129" t="s">
        <v>168</v>
      </c>
      <c r="C2417" s="100"/>
      <c r="D2417" s="131">
        <v>34</v>
      </c>
      <c r="E2417" s="102"/>
      <c r="F2417" s="102"/>
      <c r="G2417" s="197"/>
      <c r="H2417" s="198" t="s">
        <v>227</v>
      </c>
      <c r="I2417" s="198"/>
    </row>
    <row r="2418" spans="2:9" ht="18.75">
      <c r="B2418" s="129" t="s">
        <v>16</v>
      </c>
      <c r="C2418" s="100"/>
      <c r="D2418" s="131">
        <v>34</v>
      </c>
      <c r="E2418" s="102"/>
      <c r="F2418" s="102"/>
      <c r="G2418" s="197"/>
      <c r="H2418" s="112" t="s">
        <v>201</v>
      </c>
      <c r="I2418" s="199">
        <f>SUM(E2405:E2426)</f>
        <v>0</v>
      </c>
    </row>
    <row r="2419" spans="2:9" ht="18.75">
      <c r="B2419" s="129" t="s">
        <v>18</v>
      </c>
      <c r="C2419" s="100"/>
      <c r="D2419" s="131">
        <v>51</v>
      </c>
      <c r="E2419" s="102"/>
      <c r="F2419" s="102"/>
      <c r="G2419" s="197"/>
      <c r="H2419" s="113" t="s">
        <v>202</v>
      </c>
      <c r="I2419" s="197">
        <f>SUMPRODUCT(D2405:D2426,E2405:E2426)</f>
        <v>0</v>
      </c>
    </row>
    <row r="2420" spans="2:9" ht="18.75">
      <c r="B2420" s="129" t="s">
        <v>173</v>
      </c>
      <c r="C2420" s="100"/>
      <c r="D2420" s="132">
        <v>34</v>
      </c>
      <c r="E2420" s="102"/>
      <c r="F2420" s="102"/>
      <c r="G2420" s="197"/>
      <c r="H2420" s="113" t="s">
        <v>203</v>
      </c>
      <c r="I2420" s="123">
        <f>SUM(D2405:D2426)</f>
        <v>935</v>
      </c>
    </row>
    <row r="2421" spans="2:9" ht="18.75">
      <c r="B2421" s="129" t="s">
        <v>174</v>
      </c>
      <c r="C2421" s="100"/>
      <c r="D2421" s="133">
        <v>34</v>
      </c>
      <c r="E2421" s="102"/>
      <c r="F2421" s="102"/>
      <c r="G2421" s="197"/>
      <c r="H2421" s="113" t="s">
        <v>204</v>
      </c>
      <c r="I2421" s="123">
        <f>I2420-I2419</f>
        <v>935</v>
      </c>
    </row>
    <row r="2422" spans="2:9" ht="18.75">
      <c r="B2422" s="129" t="s">
        <v>175</v>
      </c>
      <c r="C2422" s="100"/>
      <c r="D2422" s="133">
        <v>51</v>
      </c>
      <c r="E2422" s="102"/>
      <c r="F2422" s="102"/>
      <c r="G2422" s="197"/>
      <c r="H2422" s="197"/>
      <c r="I2422" s="197"/>
    </row>
    <row r="2423" spans="2:9" ht="18.75">
      <c r="B2423" s="129" t="s">
        <v>176</v>
      </c>
      <c r="C2423" s="100"/>
      <c r="D2423" s="133">
        <v>51</v>
      </c>
      <c r="E2423" s="102"/>
      <c r="F2423" s="102"/>
      <c r="G2423" s="197"/>
      <c r="H2423" s="197"/>
      <c r="I2423" s="119" t="s">
        <v>230</v>
      </c>
    </row>
    <row r="2424" spans="2:9" ht="18.75">
      <c r="B2424" s="130" t="s">
        <v>152</v>
      </c>
      <c r="C2424" s="100"/>
      <c r="D2424" s="133">
        <v>51</v>
      </c>
      <c r="E2424" s="102"/>
      <c r="F2424" s="102"/>
      <c r="G2424" s="197"/>
      <c r="H2424" s="197"/>
      <c r="I2424" s="197"/>
    </row>
    <row r="2425" spans="2:9" ht="18.75">
      <c r="B2425" s="130" t="s">
        <v>151</v>
      </c>
      <c r="C2425" s="100"/>
      <c r="D2425" s="134">
        <v>51</v>
      </c>
      <c r="E2425" s="102"/>
      <c r="F2425" s="102"/>
      <c r="G2425" s="197"/>
      <c r="H2425" s="197"/>
      <c r="I2425" s="197"/>
    </row>
    <row r="2426" spans="2:9" ht="18.75">
      <c r="B2426" s="129" t="s">
        <v>177</v>
      </c>
      <c r="C2426" s="100"/>
      <c r="D2426" s="135">
        <v>34</v>
      </c>
      <c r="E2426" s="102"/>
      <c r="F2426" s="102"/>
      <c r="G2426" s="197"/>
      <c r="H2426" s="197"/>
      <c r="I2426" s="197"/>
    </row>
    <row r="2427" spans="2:9">
      <c r="B2427" s="114"/>
      <c r="C2427" s="197"/>
      <c r="D2427" s="197"/>
      <c r="E2427" s="197"/>
      <c r="F2427" s="197"/>
      <c r="G2427" s="197"/>
      <c r="H2427" s="197"/>
      <c r="I2427" s="197"/>
    </row>
    <row r="2428" spans="2:9">
      <c r="B2428" s="114"/>
      <c r="C2428" s="197"/>
      <c r="D2428" s="197"/>
      <c r="E2428" s="197"/>
      <c r="F2428" s="197"/>
      <c r="G2428" s="197"/>
      <c r="H2428" s="197"/>
      <c r="I2428" s="197"/>
    </row>
    <row r="2429" spans="2:9">
      <c r="B2429" s="114"/>
      <c r="C2429" s="197"/>
      <c r="D2429" s="197"/>
      <c r="E2429" s="197"/>
      <c r="F2429" s="197"/>
      <c r="G2429" s="197"/>
      <c r="H2429" s="197"/>
      <c r="I2429" s="197"/>
    </row>
    <row r="2430" spans="2:9">
      <c r="B2430" s="114"/>
      <c r="C2430" s="197"/>
      <c r="D2430" s="197"/>
      <c r="E2430" s="197"/>
      <c r="F2430" s="197"/>
      <c r="G2430" s="197"/>
      <c r="H2430" s="197"/>
      <c r="I2430" s="197"/>
    </row>
    <row r="2431" spans="2:9">
      <c r="B2431" s="114"/>
      <c r="C2431" s="197"/>
      <c r="D2431" s="197"/>
      <c r="E2431" s="197"/>
      <c r="F2431" s="197"/>
      <c r="G2431" s="197"/>
      <c r="H2431" s="197"/>
      <c r="I2431" s="197"/>
    </row>
    <row r="2432" spans="2:9">
      <c r="B2432" s="114"/>
      <c r="C2432" s="197"/>
      <c r="D2432" s="197"/>
      <c r="E2432" s="197"/>
      <c r="F2432" s="197"/>
      <c r="G2432" s="197"/>
      <c r="H2432" s="197"/>
      <c r="I2432" s="197"/>
    </row>
    <row r="2433" spans="1:9">
      <c r="B2433" s="114"/>
      <c r="C2433" s="197"/>
      <c r="D2433" s="197"/>
      <c r="E2433" s="197"/>
      <c r="F2433" s="197"/>
      <c r="G2433" s="197"/>
      <c r="H2433" s="197"/>
      <c r="I2433" s="197"/>
    </row>
    <row r="2434" spans="1:9">
      <c r="B2434" s="114"/>
      <c r="C2434" s="197"/>
      <c r="D2434" s="197"/>
      <c r="E2434" s="197"/>
      <c r="F2434" s="197"/>
      <c r="G2434" s="197"/>
      <c r="H2434" s="197"/>
      <c r="I2434" s="197"/>
    </row>
    <row r="2435" spans="1:9">
      <c r="B2435" s="114"/>
      <c r="C2435" s="197"/>
      <c r="D2435" s="197"/>
      <c r="E2435" s="197"/>
      <c r="F2435" s="197"/>
      <c r="G2435" s="197"/>
      <c r="H2435" s="197"/>
      <c r="I2435" s="197"/>
    </row>
    <row r="2436" spans="1:9">
      <c r="B2436" s="114"/>
      <c r="C2436" s="197"/>
      <c r="D2436" s="197"/>
      <c r="E2436" s="197"/>
      <c r="F2436" s="197"/>
      <c r="G2436" s="197"/>
      <c r="H2436" s="197"/>
      <c r="I2436" s="197"/>
    </row>
    <row r="2437" spans="1:9">
      <c r="B2437" s="114"/>
      <c r="C2437" s="197"/>
      <c r="D2437" s="197"/>
      <c r="E2437" s="197"/>
      <c r="F2437" s="197"/>
      <c r="G2437" s="197"/>
      <c r="H2437" s="197"/>
      <c r="I2437" s="197"/>
    </row>
    <row r="2438" spans="1:9">
      <c r="B2438" s="114"/>
      <c r="C2438" s="197"/>
      <c r="D2438" s="197"/>
      <c r="E2438" s="197"/>
      <c r="F2438" s="197"/>
      <c r="G2438" s="197"/>
      <c r="H2438" s="197"/>
      <c r="I2438" s="197"/>
    </row>
    <row r="2439" spans="1:9">
      <c r="B2439" s="114"/>
      <c r="C2439" s="197"/>
      <c r="D2439" s="197"/>
      <c r="E2439" s="197"/>
      <c r="F2439" s="197"/>
      <c r="G2439" s="197"/>
      <c r="H2439" s="197"/>
      <c r="I2439" s="197"/>
    </row>
    <row r="2440" spans="1:9">
      <c r="B2440" s="114"/>
      <c r="C2440" s="197"/>
      <c r="D2440" s="197"/>
      <c r="E2440" s="197"/>
      <c r="F2440" s="197"/>
      <c r="G2440" s="197"/>
      <c r="H2440" s="197"/>
      <c r="I2440" s="197"/>
    </row>
    <row r="2441" spans="1:9">
      <c r="B2441" s="114"/>
      <c r="C2441" s="197"/>
      <c r="D2441" s="197"/>
      <c r="E2441" s="197"/>
      <c r="F2441" s="197"/>
      <c r="G2441" s="197"/>
      <c r="H2441" s="197"/>
      <c r="I2441" s="197"/>
    </row>
    <row r="2442" spans="1:9">
      <c r="B2442" s="114"/>
      <c r="C2442" s="197"/>
      <c r="D2442" s="197"/>
      <c r="E2442" s="197"/>
      <c r="F2442" s="197"/>
      <c r="G2442" s="197"/>
      <c r="H2442" s="197"/>
      <c r="I2442" s="197"/>
    </row>
    <row r="2443" spans="1:9">
      <c r="A2443" s="107">
        <v>62</v>
      </c>
      <c r="B2443" s="109"/>
      <c r="C2443" s="95" t="s">
        <v>197</v>
      </c>
      <c r="D2443" s="95" t="s">
        <v>198</v>
      </c>
      <c r="E2443" s="117"/>
      <c r="F2443" s="117"/>
      <c r="G2443" s="197"/>
      <c r="H2443" s="197"/>
      <c r="I2443" s="197"/>
    </row>
    <row r="2444" spans="1:9" ht="67.5">
      <c r="B2444" s="110" t="s">
        <v>199</v>
      </c>
      <c r="C2444" s="16" t="s">
        <v>59</v>
      </c>
      <c r="D2444" s="16" t="s">
        <v>60</v>
      </c>
      <c r="E2444" s="116" t="s">
        <v>228</v>
      </c>
      <c r="F2444" s="116" t="s">
        <v>225</v>
      </c>
      <c r="G2444" s="104"/>
      <c r="H2444" s="104"/>
      <c r="I2444" s="104"/>
    </row>
    <row r="2445" spans="1:9" ht="18.75">
      <c r="B2445" s="129" t="s">
        <v>25</v>
      </c>
      <c r="C2445" s="100"/>
      <c r="D2445" s="131">
        <v>34</v>
      </c>
      <c r="E2445" s="102"/>
      <c r="F2445" s="102"/>
      <c r="G2445" s="197"/>
      <c r="H2445" s="198" t="s">
        <v>226</v>
      </c>
      <c r="I2445" s="198"/>
    </row>
    <row r="2446" spans="1:9" ht="18.75">
      <c r="B2446" s="129" t="s">
        <v>24</v>
      </c>
      <c r="C2446" s="100"/>
      <c r="D2446" s="132">
        <v>51</v>
      </c>
      <c r="E2446" s="102"/>
      <c r="F2446" s="102"/>
      <c r="G2446" s="197"/>
      <c r="H2446" s="112" t="s">
        <v>201</v>
      </c>
      <c r="I2446" s="199">
        <f>SUM(F2445:F2466)</f>
        <v>0</v>
      </c>
    </row>
    <row r="2447" spans="1:9" ht="18.75">
      <c r="B2447" s="129" t="s">
        <v>11</v>
      </c>
      <c r="C2447" s="100"/>
      <c r="D2447" s="131">
        <v>34</v>
      </c>
      <c r="E2447" s="102"/>
      <c r="F2447" s="102"/>
      <c r="G2447" s="197"/>
      <c r="H2447" s="113" t="s">
        <v>202</v>
      </c>
      <c r="I2447" s="197">
        <f>SUMPRODUCT(D2445:D2466,F2445:F2466)</f>
        <v>0</v>
      </c>
    </row>
    <row r="2448" spans="1:9" ht="18.75">
      <c r="B2448" s="129" t="s">
        <v>160</v>
      </c>
      <c r="C2448" s="100"/>
      <c r="D2448" s="132">
        <v>102</v>
      </c>
      <c r="E2448" s="102"/>
      <c r="F2448" s="102"/>
      <c r="G2448" s="197"/>
      <c r="H2448" s="113" t="s">
        <v>203</v>
      </c>
      <c r="I2448" s="197">
        <f>SUM(D2445:D2466)</f>
        <v>935</v>
      </c>
    </row>
    <row r="2449" spans="2:9" ht="18.75">
      <c r="B2449" s="129" t="s">
        <v>14</v>
      </c>
      <c r="C2449" s="100"/>
      <c r="D2449" s="131">
        <v>34</v>
      </c>
      <c r="E2449" s="102"/>
      <c r="F2449" s="102"/>
      <c r="G2449" s="197"/>
      <c r="H2449" s="113" t="s">
        <v>204</v>
      </c>
      <c r="I2449" s="197">
        <f>I2448-I2447</f>
        <v>935</v>
      </c>
    </row>
    <row r="2450" spans="2:9" ht="18.75">
      <c r="B2450" s="129" t="s">
        <v>9</v>
      </c>
      <c r="C2450" s="100"/>
      <c r="D2450" s="132">
        <v>34</v>
      </c>
      <c r="E2450" s="102"/>
      <c r="F2450" s="102"/>
      <c r="G2450" s="197"/>
      <c r="H2450" s="197"/>
      <c r="I2450" s="197"/>
    </row>
    <row r="2451" spans="2:9" ht="18.75">
      <c r="B2451" s="129" t="s">
        <v>13</v>
      </c>
      <c r="C2451" s="100"/>
      <c r="D2451" s="131">
        <v>34</v>
      </c>
      <c r="E2451" s="102"/>
      <c r="F2451" s="102"/>
      <c r="G2451" s="197"/>
      <c r="H2451" s="197"/>
      <c r="I2451" s="119" t="s">
        <v>244</v>
      </c>
    </row>
    <row r="2452" spans="2:9" ht="18.75">
      <c r="B2452" s="129" t="s">
        <v>158</v>
      </c>
      <c r="C2452" s="100"/>
      <c r="D2452" s="132">
        <v>34</v>
      </c>
      <c r="E2452" s="102"/>
      <c r="F2452" s="102"/>
      <c r="G2452" s="197"/>
      <c r="H2452" s="197"/>
      <c r="I2452" s="197"/>
    </row>
    <row r="2453" spans="2:9" ht="18.75">
      <c r="B2453" s="129" t="s">
        <v>153</v>
      </c>
      <c r="C2453" s="100"/>
      <c r="D2453" s="131">
        <v>34</v>
      </c>
      <c r="E2453" s="102"/>
      <c r="F2453" s="102"/>
      <c r="G2453" s="197"/>
      <c r="H2453" s="197"/>
      <c r="I2453" s="197"/>
    </row>
    <row r="2454" spans="2:9" ht="18.75">
      <c r="B2454" s="129" t="s">
        <v>12</v>
      </c>
      <c r="C2454" s="100"/>
      <c r="D2454" s="131">
        <v>34</v>
      </c>
      <c r="E2454" s="102"/>
      <c r="F2454" s="102"/>
      <c r="G2454" s="197"/>
      <c r="H2454" s="197"/>
      <c r="I2454" s="197"/>
    </row>
    <row r="2455" spans="2:9" ht="18.75">
      <c r="B2455" s="129" t="s">
        <v>150</v>
      </c>
      <c r="C2455" s="100"/>
      <c r="D2455" s="131">
        <v>34</v>
      </c>
      <c r="E2455" s="102"/>
      <c r="F2455" s="102"/>
      <c r="G2455" s="197"/>
      <c r="H2455" s="197"/>
      <c r="I2455" s="197"/>
    </row>
    <row r="2456" spans="2:9" ht="18.75">
      <c r="B2456" s="129" t="s">
        <v>17</v>
      </c>
      <c r="C2456" s="100"/>
      <c r="D2456" s="132">
        <v>51</v>
      </c>
      <c r="E2456" s="102"/>
      <c r="F2456" s="102"/>
      <c r="G2456" s="197"/>
      <c r="H2456" s="197"/>
      <c r="I2456" s="197"/>
    </row>
    <row r="2457" spans="2:9" ht="18.75">
      <c r="B2457" s="129" t="s">
        <v>168</v>
      </c>
      <c r="C2457" s="100"/>
      <c r="D2457" s="131">
        <v>34</v>
      </c>
      <c r="E2457" s="102"/>
      <c r="F2457" s="102"/>
      <c r="G2457" s="197"/>
      <c r="H2457" s="198" t="s">
        <v>227</v>
      </c>
      <c r="I2457" s="198"/>
    </row>
    <row r="2458" spans="2:9" ht="18.75">
      <c r="B2458" s="129" t="s">
        <v>16</v>
      </c>
      <c r="C2458" s="100"/>
      <c r="D2458" s="131">
        <v>34</v>
      </c>
      <c r="E2458" s="102"/>
      <c r="F2458" s="102"/>
      <c r="G2458" s="197"/>
      <c r="H2458" s="112" t="s">
        <v>201</v>
      </c>
      <c r="I2458" s="199">
        <f>SUM(E2445:E2466)</f>
        <v>0</v>
      </c>
    </row>
    <row r="2459" spans="2:9" ht="18.75">
      <c r="B2459" s="129" t="s">
        <v>18</v>
      </c>
      <c r="C2459" s="100"/>
      <c r="D2459" s="131">
        <v>51</v>
      </c>
      <c r="E2459" s="102"/>
      <c r="F2459" s="102"/>
      <c r="G2459" s="197"/>
      <c r="H2459" s="113" t="s">
        <v>202</v>
      </c>
      <c r="I2459" s="197">
        <f>SUMPRODUCT(D2445:D2466,E2445:E2466)</f>
        <v>0</v>
      </c>
    </row>
    <row r="2460" spans="2:9" ht="18.75">
      <c r="B2460" s="129" t="s">
        <v>173</v>
      </c>
      <c r="C2460" s="100"/>
      <c r="D2460" s="132">
        <v>34</v>
      </c>
      <c r="E2460" s="102"/>
      <c r="F2460" s="102"/>
      <c r="G2460" s="197"/>
      <c r="H2460" s="113" t="s">
        <v>203</v>
      </c>
      <c r="I2460" s="123">
        <f>SUM(D2445:D2466)</f>
        <v>935</v>
      </c>
    </row>
    <row r="2461" spans="2:9" ht="18.75">
      <c r="B2461" s="129" t="s">
        <v>174</v>
      </c>
      <c r="C2461" s="100"/>
      <c r="D2461" s="133">
        <v>34</v>
      </c>
      <c r="E2461" s="102"/>
      <c r="F2461" s="102"/>
      <c r="G2461" s="197"/>
      <c r="H2461" s="113" t="s">
        <v>204</v>
      </c>
      <c r="I2461" s="123">
        <f>I2460-I2459</f>
        <v>935</v>
      </c>
    </row>
    <row r="2462" spans="2:9" ht="18.75">
      <c r="B2462" s="129" t="s">
        <v>175</v>
      </c>
      <c r="C2462" s="100"/>
      <c r="D2462" s="133">
        <v>51</v>
      </c>
      <c r="E2462" s="102"/>
      <c r="F2462" s="102"/>
      <c r="G2462" s="197"/>
      <c r="H2462" s="197"/>
      <c r="I2462" s="197"/>
    </row>
    <row r="2463" spans="2:9" ht="18.75">
      <c r="B2463" s="129" t="s">
        <v>176</v>
      </c>
      <c r="C2463" s="100"/>
      <c r="D2463" s="133">
        <v>51</v>
      </c>
      <c r="E2463" s="102"/>
      <c r="F2463" s="102"/>
      <c r="G2463" s="197"/>
      <c r="H2463" s="197"/>
      <c r="I2463" s="119" t="s">
        <v>230</v>
      </c>
    </row>
    <row r="2464" spans="2:9" ht="18.75">
      <c r="B2464" s="130" t="s">
        <v>152</v>
      </c>
      <c r="C2464" s="100"/>
      <c r="D2464" s="133">
        <v>51</v>
      </c>
      <c r="E2464" s="102"/>
      <c r="F2464" s="102"/>
      <c r="G2464" s="197"/>
      <c r="H2464" s="197"/>
      <c r="I2464" s="197"/>
    </row>
    <row r="2465" spans="2:9" ht="18.75">
      <c r="B2465" s="130" t="s">
        <v>151</v>
      </c>
      <c r="C2465" s="100"/>
      <c r="D2465" s="134">
        <v>51</v>
      </c>
      <c r="E2465" s="102"/>
      <c r="F2465" s="102"/>
      <c r="G2465" s="197"/>
      <c r="H2465" s="197"/>
      <c r="I2465" s="197"/>
    </row>
    <row r="2466" spans="2:9" ht="18.75">
      <c r="B2466" s="129" t="s">
        <v>177</v>
      </c>
      <c r="C2466" s="100"/>
      <c r="D2466" s="135">
        <v>34</v>
      </c>
      <c r="E2466" s="102"/>
      <c r="F2466" s="102"/>
      <c r="G2466" s="197"/>
      <c r="H2466" s="197"/>
      <c r="I2466" s="197"/>
    </row>
    <row r="2479" spans="2:9" s="204" customFormat="1">
      <c r="B2479" s="113"/>
    </row>
    <row r="2483" spans="1:9">
      <c r="A2483" s="107">
        <v>63</v>
      </c>
      <c r="B2483" s="109" t="s">
        <v>292</v>
      </c>
      <c r="C2483" s="228" t="s">
        <v>233</v>
      </c>
      <c r="D2483" s="228"/>
      <c r="E2483" s="228"/>
      <c r="F2483" s="117" t="s">
        <v>288</v>
      </c>
      <c r="G2483" s="204"/>
      <c r="H2483" s="204"/>
      <c r="I2483" s="204"/>
    </row>
    <row r="2484" spans="1:9" ht="67.5">
      <c r="B2484" s="110" t="s">
        <v>199</v>
      </c>
      <c r="C2484" s="98" t="s">
        <v>59</v>
      </c>
      <c r="D2484" s="98" t="s">
        <v>60</v>
      </c>
      <c r="E2484" s="116" t="s">
        <v>228</v>
      </c>
      <c r="F2484" s="116" t="s">
        <v>225</v>
      </c>
      <c r="G2484" s="104"/>
      <c r="H2484" s="104"/>
      <c r="I2484" s="104"/>
    </row>
    <row r="2485" spans="1:9" ht="18.75">
      <c r="B2485" s="129" t="s">
        <v>25</v>
      </c>
      <c r="C2485" s="100"/>
      <c r="D2485" s="136">
        <v>34</v>
      </c>
      <c r="E2485" s="102"/>
      <c r="F2485" s="102"/>
      <c r="G2485" s="204"/>
      <c r="H2485" s="227" t="s">
        <v>226</v>
      </c>
      <c r="I2485" s="227"/>
    </row>
    <row r="2486" spans="1:9" ht="18.75">
      <c r="B2486" s="129" t="s">
        <v>14</v>
      </c>
      <c r="C2486" s="100"/>
      <c r="D2486" s="137">
        <v>34</v>
      </c>
      <c r="E2486" s="102"/>
      <c r="F2486" s="102"/>
      <c r="G2486" s="204"/>
      <c r="H2486" s="112" t="s">
        <v>201</v>
      </c>
      <c r="I2486" s="205">
        <f>SUM(F2485:F2502)</f>
        <v>2</v>
      </c>
    </row>
    <row r="2487" spans="1:9" ht="18.75">
      <c r="B2487" s="129" t="s">
        <v>9</v>
      </c>
      <c r="C2487" s="100"/>
      <c r="D2487" s="137">
        <v>34</v>
      </c>
      <c r="E2487" s="102">
        <v>1</v>
      </c>
      <c r="F2487" s="102">
        <v>1</v>
      </c>
      <c r="G2487" s="204"/>
      <c r="H2487" s="113" t="s">
        <v>202</v>
      </c>
      <c r="I2487" s="204">
        <f>SUMPRODUCT(D2485:D2502,F2485:F2502)</f>
        <v>68</v>
      </c>
    </row>
    <row r="2488" spans="1:9" ht="18.75">
      <c r="B2488" s="129" t="s">
        <v>13</v>
      </c>
      <c r="C2488" s="100"/>
      <c r="D2488" s="137">
        <v>34</v>
      </c>
      <c r="E2488" s="102"/>
      <c r="F2488" s="102"/>
      <c r="G2488" s="204"/>
      <c r="H2488" s="113" t="s">
        <v>203</v>
      </c>
      <c r="I2488" s="204">
        <f>SUM(D2485:D2502)</f>
        <v>714</v>
      </c>
    </row>
    <row r="2489" spans="1:9" ht="18.75">
      <c r="B2489" s="129" t="s">
        <v>158</v>
      </c>
      <c r="C2489" s="100"/>
      <c r="D2489" s="137">
        <v>34</v>
      </c>
      <c r="E2489" s="102">
        <v>1</v>
      </c>
      <c r="F2489" s="102">
        <v>1</v>
      </c>
      <c r="G2489" s="204"/>
      <c r="H2489" s="113" t="s">
        <v>204</v>
      </c>
      <c r="I2489" s="204">
        <f>I2488-I2487</f>
        <v>646</v>
      </c>
    </row>
    <row r="2490" spans="1:9" ht="18.75">
      <c r="B2490" s="129" t="s">
        <v>153</v>
      </c>
      <c r="C2490" s="100"/>
      <c r="D2490" s="136">
        <v>34</v>
      </c>
      <c r="E2490" s="102"/>
      <c r="F2490" s="102"/>
      <c r="G2490" s="204"/>
      <c r="H2490" s="113"/>
      <c r="I2490" s="204"/>
    </row>
    <row r="2491" spans="1:9" ht="18.75">
      <c r="B2491" s="129" t="s">
        <v>12</v>
      </c>
      <c r="C2491" s="100"/>
      <c r="D2491" s="136">
        <v>34</v>
      </c>
      <c r="E2491" s="102"/>
      <c r="F2491" s="102"/>
      <c r="G2491" s="204"/>
      <c r="H2491" s="113"/>
      <c r="I2491" s="118" t="s">
        <v>229</v>
      </c>
    </row>
    <row r="2492" spans="1:9" ht="18.75">
      <c r="B2492" s="129" t="s">
        <v>150</v>
      </c>
      <c r="C2492" s="100"/>
      <c r="D2492" s="136">
        <v>34</v>
      </c>
      <c r="E2492" s="102"/>
      <c r="F2492" s="102"/>
      <c r="G2492" s="204"/>
      <c r="H2492" s="204"/>
      <c r="I2492" s="204"/>
    </row>
    <row r="2493" spans="1:9" ht="18.75">
      <c r="B2493" s="129" t="s">
        <v>17</v>
      </c>
      <c r="C2493" s="100"/>
      <c r="D2493" s="137">
        <v>51</v>
      </c>
      <c r="E2493" s="102"/>
      <c r="F2493" s="102"/>
      <c r="G2493" s="204"/>
      <c r="H2493" s="204"/>
      <c r="I2493" s="204"/>
    </row>
    <row r="2494" spans="1:9" ht="18.75">
      <c r="B2494" s="129" t="s">
        <v>168</v>
      </c>
      <c r="C2494" s="100"/>
      <c r="D2494" s="136">
        <v>34</v>
      </c>
      <c r="E2494" s="102"/>
      <c r="F2494" s="102"/>
      <c r="G2494" s="204"/>
      <c r="H2494" s="113"/>
      <c r="I2494" s="204"/>
    </row>
    <row r="2495" spans="1:9" ht="18.75">
      <c r="B2495" s="129" t="s">
        <v>16</v>
      </c>
      <c r="C2495" s="100"/>
      <c r="D2495" s="136">
        <v>34</v>
      </c>
      <c r="E2495" s="102"/>
      <c r="F2495" s="102"/>
      <c r="G2495" s="204"/>
      <c r="H2495" s="204"/>
      <c r="I2495" s="204"/>
    </row>
    <row r="2496" spans="1:9" ht="18.75">
      <c r="B2496" s="129" t="s">
        <v>18</v>
      </c>
      <c r="C2496" s="100"/>
      <c r="D2496" s="136">
        <v>51</v>
      </c>
      <c r="E2496" s="102"/>
      <c r="F2496" s="102"/>
      <c r="G2496" s="204"/>
      <c r="H2496" s="204"/>
      <c r="I2496" s="204"/>
    </row>
    <row r="2497" spans="2:9" ht="18.75">
      <c r="B2497" s="129" t="s">
        <v>174</v>
      </c>
      <c r="C2497" s="100"/>
      <c r="D2497" s="138">
        <v>34</v>
      </c>
      <c r="E2497" s="102"/>
      <c r="F2497" s="102"/>
      <c r="G2497" s="204"/>
      <c r="H2497" s="227" t="s">
        <v>227</v>
      </c>
      <c r="I2497" s="227"/>
    </row>
    <row r="2498" spans="2:9" ht="18.75">
      <c r="B2498" s="129" t="s">
        <v>175</v>
      </c>
      <c r="C2498" s="100"/>
      <c r="D2498" s="138">
        <v>51</v>
      </c>
      <c r="E2498" s="102"/>
      <c r="F2498" s="102"/>
      <c r="G2498" s="204"/>
      <c r="H2498" s="112" t="s">
        <v>201</v>
      </c>
      <c r="I2498" s="205">
        <f>SUM(E2485:E2502)</f>
        <v>2</v>
      </c>
    </row>
    <row r="2499" spans="2:9" ht="18.75">
      <c r="B2499" s="129" t="s">
        <v>176</v>
      </c>
      <c r="C2499" s="100"/>
      <c r="D2499" s="138">
        <v>51</v>
      </c>
      <c r="E2499" s="102"/>
      <c r="F2499" s="102"/>
      <c r="G2499" s="204"/>
      <c r="H2499" s="113" t="s">
        <v>202</v>
      </c>
      <c r="I2499" s="204">
        <f>SUMPRODUCT(D2485:D2502,E2485:E2502)</f>
        <v>68</v>
      </c>
    </row>
    <row r="2500" spans="2:9" ht="18.75">
      <c r="B2500" s="130" t="s">
        <v>152</v>
      </c>
      <c r="C2500" s="100"/>
      <c r="D2500" s="138">
        <v>51</v>
      </c>
      <c r="E2500" s="102"/>
      <c r="F2500" s="102"/>
      <c r="G2500" s="204"/>
      <c r="H2500" s="113" t="s">
        <v>203</v>
      </c>
      <c r="I2500" s="204">
        <f>SUM(D2485:D2502)</f>
        <v>714</v>
      </c>
    </row>
    <row r="2501" spans="2:9" ht="18.75">
      <c r="B2501" s="130" t="s">
        <v>151</v>
      </c>
      <c r="C2501" s="100"/>
      <c r="D2501" s="139">
        <v>51</v>
      </c>
      <c r="E2501" s="102"/>
      <c r="F2501" s="102"/>
      <c r="G2501" s="204"/>
      <c r="H2501" s="113" t="s">
        <v>204</v>
      </c>
      <c r="I2501" s="204">
        <f>I2500-I2499</f>
        <v>646</v>
      </c>
    </row>
    <row r="2502" spans="2:9" ht="18.75">
      <c r="B2502" s="129" t="s">
        <v>177</v>
      </c>
      <c r="C2502" s="100"/>
      <c r="D2502" s="135">
        <v>34</v>
      </c>
      <c r="E2502" s="102"/>
      <c r="F2502" s="102"/>
      <c r="G2502" s="204"/>
      <c r="H2502" s="204"/>
      <c r="I2502" s="204"/>
    </row>
    <row r="2503" spans="2:9">
      <c r="B2503" s="114"/>
      <c r="C2503" s="204"/>
      <c r="D2503" s="204"/>
      <c r="E2503" s="204"/>
      <c r="F2503" s="204"/>
      <c r="G2503" s="204"/>
      <c r="H2503" s="204"/>
      <c r="I2503" s="118" t="s">
        <v>230</v>
      </c>
    </row>
    <row r="2504" spans="2:9">
      <c r="B2504" s="114"/>
      <c r="C2504" s="204"/>
      <c r="D2504" s="204"/>
      <c r="E2504" s="204"/>
      <c r="F2504" s="204"/>
      <c r="G2504" s="204"/>
      <c r="H2504" s="204"/>
      <c r="I2504" s="204"/>
    </row>
    <row r="2505" spans="2:9">
      <c r="B2505" s="114"/>
      <c r="C2505" s="204"/>
      <c r="D2505" s="204"/>
      <c r="E2505" s="204"/>
      <c r="F2505" s="204"/>
      <c r="G2505" s="204"/>
      <c r="H2505" s="204"/>
      <c r="I2505" s="204"/>
    </row>
    <row r="2506" spans="2:9">
      <c r="B2506" s="114"/>
      <c r="C2506" s="204"/>
      <c r="D2506" s="204"/>
      <c r="E2506" s="204"/>
      <c r="F2506" s="204"/>
      <c r="G2506" s="204"/>
      <c r="H2506" s="204"/>
      <c r="I2506" s="204"/>
    </row>
    <row r="2507" spans="2:9">
      <c r="B2507" s="114"/>
      <c r="C2507" s="204"/>
      <c r="D2507" s="204"/>
      <c r="E2507" s="204"/>
      <c r="F2507" s="204"/>
      <c r="G2507" s="204"/>
      <c r="H2507" s="204"/>
      <c r="I2507" s="204"/>
    </row>
    <row r="2508" spans="2:9">
      <c r="B2508" s="114"/>
      <c r="C2508" s="204"/>
      <c r="D2508" s="204"/>
      <c r="E2508" s="204"/>
      <c r="F2508" s="204"/>
      <c r="G2508" s="204"/>
      <c r="H2508" s="204"/>
      <c r="I2508" s="204"/>
    </row>
    <row r="2509" spans="2:9">
      <c r="B2509" s="114"/>
      <c r="C2509" s="204"/>
      <c r="D2509" s="204"/>
      <c r="E2509" s="204"/>
      <c r="F2509" s="204"/>
      <c r="G2509" s="204"/>
      <c r="H2509" s="204"/>
      <c r="I2509" s="204"/>
    </row>
    <row r="2510" spans="2:9">
      <c r="B2510" s="114"/>
      <c r="C2510" s="204"/>
      <c r="D2510" s="204"/>
      <c r="E2510" s="204"/>
      <c r="F2510" s="204"/>
      <c r="G2510" s="204"/>
      <c r="H2510" s="204"/>
      <c r="I2510" s="204"/>
    </row>
    <row r="2511" spans="2:9">
      <c r="B2511" s="114"/>
      <c r="C2511" s="204"/>
      <c r="D2511" s="204"/>
      <c r="E2511" s="204"/>
      <c r="F2511" s="204"/>
      <c r="G2511" s="204"/>
      <c r="H2511" s="204"/>
      <c r="I2511" s="204"/>
    </row>
    <row r="2512" spans="2:9">
      <c r="B2512" s="114"/>
      <c r="C2512" s="204"/>
      <c r="D2512" s="204"/>
      <c r="E2512" s="204"/>
      <c r="F2512" s="204"/>
      <c r="G2512" s="204"/>
      <c r="H2512" s="204"/>
      <c r="I2512" s="204"/>
    </row>
    <row r="2513" spans="1:9">
      <c r="B2513" s="114"/>
      <c r="C2513" s="204"/>
      <c r="D2513" s="204"/>
      <c r="E2513" s="204"/>
      <c r="F2513" s="204"/>
      <c r="G2513" s="204"/>
      <c r="H2513" s="204"/>
      <c r="I2513" s="204"/>
    </row>
    <row r="2514" spans="1:9">
      <c r="B2514" s="114"/>
      <c r="C2514" s="204"/>
      <c r="D2514" s="204"/>
      <c r="E2514" s="204"/>
      <c r="F2514" s="204"/>
      <c r="G2514" s="204"/>
      <c r="H2514" s="204"/>
      <c r="I2514" s="204"/>
    </row>
    <row r="2515" spans="1:9">
      <c r="B2515" s="114"/>
      <c r="C2515" s="204"/>
      <c r="D2515" s="204"/>
      <c r="E2515" s="204"/>
      <c r="F2515" s="204"/>
      <c r="G2515" s="204"/>
      <c r="H2515" s="204"/>
      <c r="I2515" s="204"/>
    </row>
    <row r="2516" spans="1:9">
      <c r="B2516" s="114"/>
      <c r="C2516" s="204"/>
      <c r="D2516" s="204"/>
      <c r="E2516" s="204"/>
      <c r="F2516" s="204"/>
      <c r="G2516" s="204"/>
      <c r="H2516" s="204"/>
      <c r="I2516" s="204"/>
    </row>
    <row r="2517" spans="1:9">
      <c r="B2517" s="114"/>
      <c r="C2517" s="204"/>
      <c r="D2517" s="204"/>
      <c r="E2517" s="204"/>
      <c r="F2517" s="204"/>
      <c r="G2517" s="204"/>
      <c r="H2517" s="204"/>
      <c r="I2517" s="204"/>
    </row>
    <row r="2518" spans="1:9">
      <c r="B2518" s="114"/>
      <c r="C2518" s="204"/>
      <c r="D2518" s="204"/>
      <c r="E2518" s="204"/>
      <c r="F2518" s="204"/>
      <c r="G2518" s="204"/>
      <c r="H2518" s="204"/>
      <c r="I2518" s="204"/>
    </row>
    <row r="2519" spans="1:9">
      <c r="B2519" s="114"/>
      <c r="C2519" s="204"/>
      <c r="D2519" s="204"/>
      <c r="E2519" s="204"/>
      <c r="F2519" s="204"/>
      <c r="G2519" s="204"/>
      <c r="H2519" s="204"/>
      <c r="I2519" s="204"/>
    </row>
    <row r="2520" spans="1:9">
      <c r="B2520" s="114"/>
      <c r="C2520" s="204"/>
      <c r="D2520" s="204"/>
      <c r="E2520" s="204"/>
      <c r="F2520" s="204"/>
      <c r="G2520" s="204"/>
      <c r="H2520" s="204"/>
      <c r="I2520" s="204"/>
    </row>
    <row r="2521" spans="1:9">
      <c r="B2521" s="114"/>
      <c r="C2521" s="204"/>
      <c r="D2521" s="204"/>
      <c r="E2521" s="204"/>
      <c r="F2521" s="204"/>
      <c r="G2521" s="204"/>
      <c r="H2521" s="204"/>
      <c r="I2521" s="204"/>
    </row>
    <row r="2522" spans="1:9">
      <c r="B2522" s="114"/>
      <c r="C2522" s="204"/>
      <c r="D2522" s="204"/>
      <c r="E2522" s="204"/>
      <c r="F2522" s="204"/>
      <c r="G2522" s="204"/>
      <c r="H2522" s="204"/>
      <c r="I2522" s="204"/>
    </row>
    <row r="2523" spans="1:9">
      <c r="A2523" s="107">
        <v>64</v>
      </c>
      <c r="B2523" s="109" t="s">
        <v>298</v>
      </c>
      <c r="C2523" s="228" t="s">
        <v>233</v>
      </c>
      <c r="D2523" s="228"/>
      <c r="E2523" s="228"/>
      <c r="F2523" s="117" t="s">
        <v>289</v>
      </c>
      <c r="G2523" s="204"/>
      <c r="H2523" s="204"/>
      <c r="I2523" s="204"/>
    </row>
    <row r="2524" spans="1:9" ht="67.5">
      <c r="B2524" s="110" t="s">
        <v>199</v>
      </c>
      <c r="C2524" s="98" t="s">
        <v>59</v>
      </c>
      <c r="D2524" s="98" t="s">
        <v>60</v>
      </c>
      <c r="E2524" s="116" t="s">
        <v>228</v>
      </c>
      <c r="F2524" s="116" t="s">
        <v>225</v>
      </c>
      <c r="G2524" s="104"/>
      <c r="H2524" s="104"/>
      <c r="I2524" s="104"/>
    </row>
    <row r="2525" spans="1:9" ht="18.75">
      <c r="B2525" s="129" t="s">
        <v>25</v>
      </c>
      <c r="C2525" s="100"/>
      <c r="D2525" s="136">
        <v>34</v>
      </c>
      <c r="E2525" s="102"/>
      <c r="F2525" s="102"/>
      <c r="G2525" s="204"/>
      <c r="H2525" s="227" t="s">
        <v>226</v>
      </c>
      <c r="I2525" s="227"/>
    </row>
    <row r="2526" spans="1:9" ht="18.75">
      <c r="B2526" s="129" t="s">
        <v>14</v>
      </c>
      <c r="C2526" s="100"/>
      <c r="D2526" s="137">
        <v>34</v>
      </c>
      <c r="E2526" s="102"/>
      <c r="F2526" s="102"/>
      <c r="G2526" s="204"/>
      <c r="H2526" s="112" t="s">
        <v>201</v>
      </c>
      <c r="I2526" s="205">
        <f>SUM(F2525:F2542)</f>
        <v>3</v>
      </c>
    </row>
    <row r="2527" spans="1:9" ht="18.75">
      <c r="B2527" s="129" t="s">
        <v>9</v>
      </c>
      <c r="C2527" s="100"/>
      <c r="D2527" s="137">
        <v>34</v>
      </c>
      <c r="E2527" s="102"/>
      <c r="F2527" s="102">
        <v>1</v>
      </c>
      <c r="G2527" s="204"/>
      <c r="H2527" s="113" t="s">
        <v>202</v>
      </c>
      <c r="I2527" s="204">
        <f>SUMPRODUCT(D2525:D2542,F2525:F2542)</f>
        <v>119</v>
      </c>
    </row>
    <row r="2528" spans="1:9" ht="18.75">
      <c r="B2528" s="129" t="s">
        <v>13</v>
      </c>
      <c r="C2528" s="100"/>
      <c r="D2528" s="137">
        <v>34</v>
      </c>
      <c r="E2528" s="102"/>
      <c r="F2528" s="102"/>
      <c r="G2528" s="204"/>
      <c r="H2528" s="113" t="s">
        <v>203</v>
      </c>
      <c r="I2528" s="204">
        <f>SUM(D2525:D2542)</f>
        <v>714</v>
      </c>
    </row>
    <row r="2529" spans="2:9" ht="18.75">
      <c r="B2529" s="129" t="s">
        <v>158</v>
      </c>
      <c r="C2529" s="100"/>
      <c r="D2529" s="137">
        <v>34</v>
      </c>
      <c r="E2529" s="102"/>
      <c r="F2529" s="102">
        <v>1</v>
      </c>
      <c r="G2529" s="204"/>
      <c r="H2529" s="113" t="s">
        <v>204</v>
      </c>
      <c r="I2529" s="204">
        <f>I2528-I2527</f>
        <v>595</v>
      </c>
    </row>
    <row r="2530" spans="2:9" ht="18.75">
      <c r="B2530" s="129" t="s">
        <v>153</v>
      </c>
      <c r="C2530" s="100"/>
      <c r="D2530" s="136">
        <v>34</v>
      </c>
      <c r="E2530" s="102"/>
      <c r="F2530" s="102"/>
      <c r="G2530" s="204"/>
      <c r="H2530" s="113"/>
      <c r="I2530" s="204"/>
    </row>
    <row r="2531" spans="2:9" ht="18.75">
      <c r="B2531" s="129" t="s">
        <v>12</v>
      </c>
      <c r="C2531" s="100"/>
      <c r="D2531" s="136">
        <v>34</v>
      </c>
      <c r="E2531" s="102"/>
      <c r="F2531" s="102"/>
      <c r="G2531" s="204"/>
      <c r="H2531" s="113"/>
      <c r="I2531" s="118" t="s">
        <v>229</v>
      </c>
    </row>
    <row r="2532" spans="2:9" ht="18.75">
      <c r="B2532" s="129" t="s">
        <v>150</v>
      </c>
      <c r="C2532" s="100"/>
      <c r="D2532" s="136">
        <v>34</v>
      </c>
      <c r="E2532" s="102"/>
      <c r="F2532" s="102"/>
      <c r="G2532" s="204"/>
      <c r="H2532" s="204"/>
      <c r="I2532" s="204"/>
    </row>
    <row r="2533" spans="2:9" ht="18.75">
      <c r="B2533" s="129" t="s">
        <v>17</v>
      </c>
      <c r="C2533" s="100"/>
      <c r="D2533" s="137">
        <v>51</v>
      </c>
      <c r="E2533" s="102"/>
      <c r="F2533" s="102">
        <v>1</v>
      </c>
      <c r="G2533" s="204"/>
      <c r="H2533" s="204"/>
      <c r="I2533" s="204"/>
    </row>
    <row r="2534" spans="2:9" ht="18.75">
      <c r="B2534" s="129" t="s">
        <v>168</v>
      </c>
      <c r="C2534" s="100"/>
      <c r="D2534" s="136">
        <v>34</v>
      </c>
      <c r="E2534" s="102"/>
      <c r="F2534" s="102"/>
      <c r="G2534" s="204"/>
      <c r="H2534" s="113"/>
      <c r="I2534" s="204"/>
    </row>
    <row r="2535" spans="2:9" ht="18.75">
      <c r="B2535" s="129" t="s">
        <v>16</v>
      </c>
      <c r="C2535" s="100"/>
      <c r="D2535" s="136">
        <v>34</v>
      </c>
      <c r="E2535" s="102"/>
      <c r="F2535" s="102"/>
      <c r="G2535" s="204"/>
      <c r="H2535" s="204"/>
      <c r="I2535" s="204"/>
    </row>
    <row r="2536" spans="2:9" ht="18.75">
      <c r="B2536" s="129" t="s">
        <v>18</v>
      </c>
      <c r="C2536" s="100"/>
      <c r="D2536" s="136">
        <v>51</v>
      </c>
      <c r="E2536" s="102"/>
      <c r="F2536" s="102"/>
      <c r="G2536" s="204"/>
      <c r="H2536" s="204"/>
      <c r="I2536" s="204"/>
    </row>
    <row r="2537" spans="2:9" ht="18.75">
      <c r="B2537" s="129" t="s">
        <v>174</v>
      </c>
      <c r="C2537" s="100"/>
      <c r="D2537" s="138">
        <v>34</v>
      </c>
      <c r="E2537" s="102"/>
      <c r="F2537" s="102"/>
      <c r="G2537" s="204"/>
      <c r="H2537" s="227" t="s">
        <v>227</v>
      </c>
      <c r="I2537" s="227"/>
    </row>
    <row r="2538" spans="2:9" ht="18.75">
      <c r="B2538" s="129" t="s">
        <v>175</v>
      </c>
      <c r="C2538" s="100"/>
      <c r="D2538" s="138">
        <v>51</v>
      </c>
      <c r="E2538" s="102"/>
      <c r="F2538" s="102"/>
      <c r="G2538" s="204"/>
      <c r="H2538" s="112" t="s">
        <v>201</v>
      </c>
      <c r="I2538" s="205">
        <f>SUM(E2525:E2542)</f>
        <v>0</v>
      </c>
    </row>
    <row r="2539" spans="2:9" ht="18.75">
      <c r="B2539" s="129" t="s">
        <v>176</v>
      </c>
      <c r="C2539" s="100"/>
      <c r="D2539" s="138">
        <v>51</v>
      </c>
      <c r="E2539" s="102"/>
      <c r="F2539" s="102"/>
      <c r="G2539" s="204"/>
      <c r="H2539" s="113" t="s">
        <v>202</v>
      </c>
      <c r="I2539" s="204">
        <f>SUMPRODUCT(D2525:D2542,E2525:E2542)</f>
        <v>0</v>
      </c>
    </row>
    <row r="2540" spans="2:9" ht="18.75">
      <c r="B2540" s="130" t="s">
        <v>152</v>
      </c>
      <c r="C2540" s="100"/>
      <c r="D2540" s="138">
        <v>51</v>
      </c>
      <c r="E2540" s="102"/>
      <c r="F2540" s="102"/>
      <c r="G2540" s="204"/>
      <c r="H2540" s="113" t="s">
        <v>203</v>
      </c>
      <c r="I2540" s="204">
        <f>SUM(D2525:D2542)</f>
        <v>714</v>
      </c>
    </row>
    <row r="2541" spans="2:9" ht="18.75">
      <c r="B2541" s="130" t="s">
        <v>151</v>
      </c>
      <c r="C2541" s="100"/>
      <c r="D2541" s="139">
        <v>51</v>
      </c>
      <c r="E2541" s="102"/>
      <c r="F2541" s="102"/>
      <c r="G2541" s="204"/>
      <c r="H2541" s="113" t="s">
        <v>204</v>
      </c>
      <c r="I2541" s="204">
        <f>I2540-I2539</f>
        <v>714</v>
      </c>
    </row>
    <row r="2542" spans="2:9" ht="18.75">
      <c r="B2542" s="129" t="s">
        <v>177</v>
      </c>
      <c r="C2542" s="100"/>
      <c r="D2542" s="135">
        <v>34</v>
      </c>
      <c r="E2542" s="102"/>
      <c r="F2542" s="102"/>
      <c r="G2542" s="204"/>
      <c r="H2542" s="204"/>
      <c r="I2542" s="204"/>
    </row>
    <row r="2543" spans="2:9">
      <c r="B2543" s="114"/>
      <c r="C2543" s="204"/>
      <c r="D2543" s="204"/>
      <c r="E2543" s="204"/>
      <c r="F2543" s="204"/>
      <c r="G2543" s="204"/>
      <c r="H2543" s="204"/>
      <c r="I2543" s="118" t="s">
        <v>230</v>
      </c>
    </row>
  </sheetData>
  <autoFilter ref="A3:E603"/>
  <mergeCells count="92">
    <mergeCell ref="H2537:I2537"/>
    <mergeCell ref="C2483:E2483"/>
    <mergeCell ref="H2485:I2485"/>
    <mergeCell ref="H2497:I2497"/>
    <mergeCell ref="C2523:E2523"/>
    <mergeCell ref="H2525:I2525"/>
    <mergeCell ref="H965:I965"/>
    <mergeCell ref="H970:I970"/>
    <mergeCell ref="H971:I971"/>
    <mergeCell ref="H972:I972"/>
    <mergeCell ref="H976:I976"/>
    <mergeCell ref="H845:I845"/>
    <mergeCell ref="H885:I885"/>
    <mergeCell ref="H897:I897"/>
    <mergeCell ref="D963:E963"/>
    <mergeCell ref="D923:E923"/>
    <mergeCell ref="H930:I930"/>
    <mergeCell ref="H931:I931"/>
    <mergeCell ref="H932:I932"/>
    <mergeCell ref="H936:I936"/>
    <mergeCell ref="H925:I925"/>
    <mergeCell ref="H857:I857"/>
    <mergeCell ref="H645:I645"/>
    <mergeCell ref="H657:I657"/>
    <mergeCell ref="H85:I85"/>
    <mergeCell ref="H565:I565"/>
    <mergeCell ref="H577:I577"/>
    <mergeCell ref="H445:I445"/>
    <mergeCell ref="H457:I457"/>
    <mergeCell ref="H485:I485"/>
    <mergeCell ref="H497:I497"/>
    <mergeCell ref="H525:I525"/>
    <mergeCell ref="H537:I537"/>
    <mergeCell ref="H558:I558"/>
    <mergeCell ref="H337:I337"/>
    <mergeCell ref="H365:I365"/>
    <mergeCell ref="H417:I417"/>
    <mergeCell ref="H610:I610"/>
    <mergeCell ref="H685:I685"/>
    <mergeCell ref="H697:I697"/>
    <mergeCell ref="H805:I805"/>
    <mergeCell ref="H817:I817"/>
    <mergeCell ref="H765:I765"/>
    <mergeCell ref="H777:I777"/>
    <mergeCell ref="H605:I605"/>
    <mergeCell ref="H616:I616"/>
    <mergeCell ref="H611:I611"/>
    <mergeCell ref="H612:I612"/>
    <mergeCell ref="S16:T16"/>
    <mergeCell ref="H78:I78"/>
    <mergeCell ref="H97:I97"/>
    <mergeCell ref="H125:I125"/>
    <mergeCell ref="H137:I137"/>
    <mergeCell ref="H325:I325"/>
    <mergeCell ref="H245:I245"/>
    <mergeCell ref="H257:I257"/>
    <mergeCell ref="H285:I285"/>
    <mergeCell ref="H297:I297"/>
    <mergeCell ref="H5:I5"/>
    <mergeCell ref="H17:I17"/>
    <mergeCell ref="H45:I45"/>
    <mergeCell ref="H57:I57"/>
    <mergeCell ref="W1:AD1"/>
    <mergeCell ref="AC10:AD10"/>
    <mergeCell ref="Y3:Z3"/>
    <mergeCell ref="M1:T1"/>
    <mergeCell ref="N3:P3"/>
    <mergeCell ref="S5:T5"/>
    <mergeCell ref="AC5:AD5"/>
    <mergeCell ref="B1:I1"/>
    <mergeCell ref="AG1:AN1"/>
    <mergeCell ref="AM5:AN5"/>
    <mergeCell ref="H725:I725"/>
    <mergeCell ref="H737:I737"/>
    <mergeCell ref="H165:I165"/>
    <mergeCell ref="H205:I205"/>
    <mergeCell ref="H217:I217"/>
    <mergeCell ref="AC11:AD11"/>
    <mergeCell ref="AC12:AD12"/>
    <mergeCell ref="AC16:AD16"/>
    <mergeCell ref="H377:I377"/>
    <mergeCell ref="H405:I405"/>
    <mergeCell ref="AM17:AN17"/>
    <mergeCell ref="H177:I177"/>
    <mergeCell ref="H198:I198"/>
    <mergeCell ref="H318:I318"/>
    <mergeCell ref="H1497:I1497"/>
    <mergeCell ref="C1443:E1443"/>
    <mergeCell ref="H1445:I1445"/>
    <mergeCell ref="H1457:I1457"/>
    <mergeCell ref="C1483:E1483"/>
    <mergeCell ref="H1485:I1485"/>
  </mergeCells>
  <conditionalFormatting sqref="E1525:F1546 E1565:F1586 E1605:F1626 E1645:F1666 E1685:F1706 E1725:F1746 E1765:F1786 E1805:F1826 E1845:F1866 E1885:F1906 E1925:F1946 E1965:F1986 E2005:F2026 E2045:F2066 E2085:F2106 E2125:F2146 E2165:F2186 E2205:F2226 E2245:F2266 E2285:F2306 E2325:F2346 E2365:F2386 E2405:F2426 E2445:F2466 F587:F603 I603 I522 F515:F530 I482 I402 I362 F396:F419 I282 I242 E204:F242 I162 E165:F202 I122 E45:F83 F85:F122 I42:J42 P5:P45 Q5:Q32 E5:F41 E605:F642 Z5:AA45 AJ5:AK26 E645:F666 E685:F706 E725:F746 E765:F786 E805:F826 E43:F43 E83:E122 E124:F161 E244:F401 E396:E436 E405:F521 E515:E547 E525:F602 E559:E603 E885:F906 E1005:F1026 E1045:F1066 E1085:F1106 E1125:F1146 E1165:F1186 E1205:F1226 E1245:F1266 E1285:F1306 E1325:F1346 E1365:F1386 E1405:F1426 E925:F962 E965:F1002 E845:F866 E1445:F1462 E1485:F1502">
    <cfRule type="cellIs" dxfId="1" priority="123" operator="greaterThan">
      <formula>0</formula>
    </cfRule>
  </conditionalFormatting>
  <conditionalFormatting sqref="E2485:F2502 E2525:F2542">
    <cfRule type="cellIs" dxfId="0" priority="1" operator="greaterThan">
      <formula>0</formula>
    </cfRule>
  </conditionalFormatting>
  <pageMargins left="0.15748031496062992" right="0.15748031496062992" top="0.74803149606299213" bottom="0.74803149606299213" header="0.31496062992125984" footer="1.6929133858267718"/>
  <pageSetup paperSize="9" orientation="portrait" r:id="rId1"/>
  <headerFooter>
    <oddHeader>&amp;Rلطفاً در صورت موافقت با تطبیق درس، عدد 1 در ستون مربوطه درج نمایید.</oddHeader>
    <oddFooter>&amp;Cاز آنجائیکه تطبیق دروس یک بار انجام می گیرد، اعلام می دارم دروس تطبیق داده شده در فوق مورد تایید اینجانب می باشد.
محل امضاء دانشپذیر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>
      <pane ySplit="1" topLeftCell="A2" activePane="bottomLeft" state="frozen"/>
      <selection pane="bottomLeft" activeCell="F41" sqref="F41"/>
    </sheetView>
  </sheetViews>
  <sheetFormatPr defaultRowHeight="15"/>
  <cols>
    <col min="1" max="1" width="5.5703125" customWidth="1"/>
    <col min="2" max="2" width="20" style="165" bestFit="1" customWidth="1"/>
    <col min="3" max="3" width="8" style="159" bestFit="1" customWidth="1"/>
    <col min="4" max="4" width="11.140625" style="159" hidden="1" customWidth="1"/>
    <col min="5" max="5" width="16" style="159" bestFit="1" customWidth="1"/>
    <col min="6" max="6" width="19.7109375" customWidth="1"/>
  </cols>
  <sheetData>
    <row r="1" spans="1:10" ht="51.75" customHeight="1">
      <c r="B1" s="164" t="s">
        <v>237</v>
      </c>
      <c r="C1" s="164" t="s">
        <v>238</v>
      </c>
      <c r="D1" s="164" t="s">
        <v>239</v>
      </c>
      <c r="E1" s="164" t="s">
        <v>240</v>
      </c>
      <c r="I1" t="s">
        <v>274</v>
      </c>
      <c r="J1" s="193"/>
    </row>
    <row r="2" spans="1:10">
      <c r="A2">
        <v>1</v>
      </c>
      <c r="B2" s="180" t="str">
        <f>VLOOKUP(A2,'tatbigh b2'!$A$3:$I$1495,2,FALSE)</f>
        <v>علی بوشهریان</v>
      </c>
      <c r="C2" s="123" t="str">
        <f>VLOOKUP(A2,'tatbigh b2'!$A$3:$I$1495,6,FALSE)</f>
        <v>TEE9307</v>
      </c>
      <c r="D2" s="123">
        <f>VLOOKUP(A2,'tatbigh b2'!$A$3:$I$1495,8,FALSE)</f>
        <v>79733697</v>
      </c>
      <c r="E2" s="123">
        <f>INDEX('tatbigh b2'!$H$5:$I$1495,40*A2-23,2)</f>
        <v>816</v>
      </c>
      <c r="F2" s="177"/>
    </row>
    <row r="3" spans="1:10">
      <c r="A3">
        <v>2</v>
      </c>
      <c r="B3" s="206" t="str">
        <f>VLOOKUP(A3,'tatbigh b2'!$A$3:$I$1495,2,FALSE)</f>
        <v>حمید اعرابی</v>
      </c>
      <c r="C3" s="123" t="str">
        <f>VLOOKUP(A3,'tatbigh b2'!$A$3:$I$1495,6,FALSE)</f>
        <v>TEE9311</v>
      </c>
      <c r="D3" s="123">
        <f>VLOOKUP(A3,'tatbigh b2'!$A$3:$I$1495,8,FALSE)</f>
        <v>80257860</v>
      </c>
      <c r="E3" s="123">
        <f>INDEX('tatbigh b2'!$H$5:$I$1495,40*A3-23,2)</f>
        <v>816</v>
      </c>
      <c r="F3" s="177"/>
    </row>
    <row r="4" spans="1:10">
      <c r="A4">
        <v>3</v>
      </c>
      <c r="B4" s="180" t="str">
        <f>VLOOKUP(A4,'tatbigh b2'!$A$3:$I$1495,2,FALSE)</f>
        <v>علی گوهری خجسته</v>
      </c>
      <c r="C4" s="123" t="str">
        <f>VLOOKUP(A4,'tatbigh b2'!$A$3:$I$1495,6,FALSE)</f>
        <v>TEE9311</v>
      </c>
      <c r="D4" s="123">
        <f>VLOOKUP(A4,'tatbigh b2'!$A$3:$I$1495,8,FALSE)</f>
        <v>0</v>
      </c>
      <c r="E4" s="123">
        <f>INDEX('tatbigh b2'!$H$5:$I$1495,40*A4-23,2)</f>
        <v>867</v>
      </c>
      <c r="F4" s="177"/>
    </row>
    <row r="5" spans="1:10">
      <c r="A5">
        <v>4</v>
      </c>
      <c r="B5" s="165" t="str">
        <f>VLOOKUP(A5,'tatbigh b2'!$A$3:$I$1495,2,FALSE)</f>
        <v>حامد مداح</v>
      </c>
      <c r="C5" s="159" t="str">
        <f>VLOOKUP(A5,'tatbigh b2'!$A$3:$I$1495,6,FALSE)</f>
        <v>TEE9307</v>
      </c>
      <c r="D5" s="159">
        <f>VLOOKUP(A5,'tatbigh b2'!$A$3:$I$1495,8,FALSE)</f>
        <v>79451721</v>
      </c>
      <c r="E5" s="159">
        <f>INDEX('tatbigh b2'!$H$5:$I$1495,40*A5-23,2)</f>
        <v>765</v>
      </c>
      <c r="F5" s="70"/>
    </row>
    <row r="6" spans="1:10">
      <c r="A6">
        <v>5</v>
      </c>
      <c r="B6" s="165" t="str">
        <f>VLOOKUP(A6,'tatbigh b2'!$A$3:$I$1495,2,FALSE)</f>
        <v>علی حسین زاده</v>
      </c>
      <c r="C6" s="159" t="str">
        <f>VLOOKUP(A6,'tatbigh b2'!$A$3:$I$1495,6,FALSE)</f>
        <v>TEE9307</v>
      </c>
      <c r="D6" s="159">
        <f>VLOOKUP(A6,'tatbigh b2'!$A$3:$I$1495,8,FALSE)</f>
        <v>1230015175</v>
      </c>
      <c r="E6" s="159">
        <f>INDEX('tatbigh b2'!$H$5:$I$1495,40*A6-23,2)</f>
        <v>731</v>
      </c>
      <c r="F6" s="70"/>
    </row>
    <row r="7" spans="1:10">
      <c r="A7">
        <v>6</v>
      </c>
      <c r="B7" s="165" t="str">
        <f>VLOOKUP(A7,'tatbigh b2'!$A$3:$I$1495,2,FALSE)</f>
        <v>افتخار ابوالفضل</v>
      </c>
      <c r="C7" s="159" t="str">
        <f>VLOOKUP(A7,'tatbigh b2'!$A$3:$I$1495,6,FALSE)</f>
        <v>TEE9307</v>
      </c>
      <c r="D7" s="159">
        <f>VLOOKUP(A7,'tatbigh b2'!$A$3:$I$1495,8,FALSE)</f>
        <v>2560242291</v>
      </c>
      <c r="E7" s="159">
        <f>INDEX('tatbigh b2'!$H$5:$I$1495,40*A7-23,2)</f>
        <v>867</v>
      </c>
      <c r="F7" s="70"/>
    </row>
    <row r="8" spans="1:10">
      <c r="A8">
        <v>7</v>
      </c>
      <c r="B8" s="165" t="str">
        <f>VLOOKUP(A8,'tatbigh b2'!$A$3:$I$1495,2,FALSE)</f>
        <v>محمد امین مظفری</v>
      </c>
      <c r="C8" s="159" t="str">
        <f>VLOOKUP(A8,'tatbigh b2'!$A$3:$I$1495,6,FALSE)</f>
        <v>TEE9307</v>
      </c>
      <c r="D8" s="159">
        <f>VLOOKUP(A8,'tatbigh b2'!$A$3:$I$1495,8,FALSE)</f>
        <v>1740008057</v>
      </c>
      <c r="E8" s="159">
        <f>INDEX('tatbigh b2'!$H$5:$I$1495,40*A8-23,2)</f>
        <v>782</v>
      </c>
      <c r="F8" s="70"/>
    </row>
    <row r="9" spans="1:10">
      <c r="A9">
        <v>8</v>
      </c>
      <c r="B9" s="165" t="str">
        <f>VLOOKUP(A9,'tatbigh b2'!$A$3:$I$1495,2,FALSE)</f>
        <v>محمد امین افشین کام</v>
      </c>
      <c r="C9" s="159" t="str">
        <f>VLOOKUP(A9,'tatbigh b2'!$A$3:$I$1495,6,FALSE)</f>
        <v>TEE9307</v>
      </c>
      <c r="D9" s="159">
        <f>VLOOKUP(A9,'tatbigh b2'!$A$3:$I$1495,8,FALSE)</f>
        <v>78195381</v>
      </c>
      <c r="E9" s="159">
        <f>INDEX('tatbigh b2'!$H$5:$I$1495,40*A9-23,2)</f>
        <v>816</v>
      </c>
      <c r="F9" s="70"/>
    </row>
    <row r="10" spans="1:10">
      <c r="A10">
        <v>9</v>
      </c>
      <c r="B10" s="165" t="str">
        <f>VLOOKUP(A10,'tatbigh b2'!$A$3:$I$1495,2,FALSE)</f>
        <v>محمد عسگری</v>
      </c>
      <c r="C10" s="159" t="str">
        <f>VLOOKUP(A10,'tatbigh b2'!$A$3:$I$1495,6,FALSE)</f>
        <v>TEE9307</v>
      </c>
      <c r="D10" s="159">
        <f>VLOOKUP(A10,'tatbigh b2'!$A$3:$I$1495,8,FALSE)</f>
        <v>11682991</v>
      </c>
      <c r="E10" s="159">
        <f>INDEX('tatbigh b2'!$H$5:$I$1495,40*A10-23,2)</f>
        <v>731</v>
      </c>
      <c r="F10" s="70"/>
    </row>
    <row r="11" spans="1:10">
      <c r="A11">
        <v>10</v>
      </c>
      <c r="B11" s="165" t="str">
        <f>VLOOKUP(A11,'tatbigh b2'!$A$3:$I$1495,2,FALSE)</f>
        <v>رسول جلوانی</v>
      </c>
      <c r="C11" s="159" t="str">
        <f>VLOOKUP(A11,'tatbigh b2'!$A$3:$I$1495,6,FALSE)</f>
        <v>TEE9307</v>
      </c>
      <c r="D11" s="159">
        <f>VLOOKUP(A11,'tatbigh b2'!$A$3:$I$1495,8,FALSE)</f>
        <v>1281865631</v>
      </c>
      <c r="E11" s="159">
        <f>INDEX('tatbigh b2'!$H$5:$I$1495,40*A11-23,2)</f>
        <v>731</v>
      </c>
      <c r="F11" s="70"/>
    </row>
    <row r="12" spans="1:10">
      <c r="A12">
        <v>11</v>
      </c>
      <c r="B12" s="165" t="str">
        <f>VLOOKUP(A12,'tatbigh b2'!$A$3:$I$1495,2,FALSE)</f>
        <v>میلاد مظفر</v>
      </c>
      <c r="C12" s="159" t="str">
        <f>VLOOKUP(A12,'tatbigh b2'!$A$3:$I$1495,6,FALSE)</f>
        <v>TEE9307</v>
      </c>
      <c r="D12" s="159">
        <f>VLOOKUP(A12,'tatbigh b2'!$A$3:$I$1495,8,FALSE)</f>
        <v>79164676</v>
      </c>
      <c r="E12" s="159">
        <f>INDEX('tatbigh b2'!$H$5:$I$1495,40*A12-23,2)</f>
        <v>782</v>
      </c>
      <c r="F12" s="70"/>
    </row>
    <row r="13" spans="1:10">
      <c r="A13">
        <v>12</v>
      </c>
      <c r="B13" s="165" t="str">
        <f>VLOOKUP(A13,'tatbigh b2'!$A$3:$I$1495,2,FALSE)</f>
        <v>محسن عنبری</v>
      </c>
      <c r="C13" s="159" t="str">
        <f>VLOOKUP(A13,'tatbigh b2'!$A$3:$I$1495,6,FALSE)</f>
        <v>TEE9307</v>
      </c>
      <c r="D13" s="159">
        <f>VLOOKUP(A13,'tatbigh b2'!$A$3:$I$1495,8,FALSE)</f>
        <v>82832110</v>
      </c>
      <c r="E13" s="159">
        <f>INDEX('tatbigh b2'!$H$5:$I$1495,40*A13-23,2)</f>
        <v>782</v>
      </c>
      <c r="F13" s="70"/>
    </row>
    <row r="14" spans="1:10">
      <c r="A14">
        <v>13</v>
      </c>
      <c r="B14" s="165" t="str">
        <f>VLOOKUP(A14,'tatbigh b2'!$A$3:$I$1495,2,FALSE)</f>
        <v>محمد اصیلی انصاری</v>
      </c>
      <c r="C14" s="159" t="str">
        <f>VLOOKUP(A14,'tatbigh b2'!$A$3:$I$1495,6,FALSE)</f>
        <v>TEE9307</v>
      </c>
      <c r="D14" s="159">
        <f>VLOOKUP(A14,'tatbigh b2'!$A$3:$I$1495,8,FALSE)</f>
        <v>3732057828</v>
      </c>
      <c r="E14" s="159">
        <f>INDEX('tatbigh b2'!$H$5:$I$1495,40*A14-23,2)</f>
        <v>731</v>
      </c>
      <c r="F14" s="70"/>
    </row>
    <row r="15" spans="1:10">
      <c r="A15">
        <v>14</v>
      </c>
      <c r="B15" s="165" t="str">
        <f>VLOOKUP(A15,'tatbigh b2'!$A$3:$I$1495,2,FALSE)</f>
        <v>محمد حسن یاوری</v>
      </c>
      <c r="C15" s="159" t="str">
        <f>VLOOKUP(A15,'tatbigh b2'!$A$3:$I$1495,6,FALSE)</f>
        <v>TEE9307</v>
      </c>
      <c r="D15" s="159">
        <f>VLOOKUP(A15,'tatbigh b2'!$A$3:$I$1495,8,FALSE)</f>
        <v>15311155</v>
      </c>
      <c r="E15" s="159">
        <f>INDEX('tatbigh b2'!$H$5:$I$1495,40*A15-23,2)</f>
        <v>816</v>
      </c>
      <c r="F15" s="70"/>
    </row>
    <row r="16" spans="1:10">
      <c r="A16">
        <v>15</v>
      </c>
      <c r="B16" s="165" t="str">
        <f>VLOOKUP(A16,'tatbigh b2'!$A$3:$I$1495,2,FALSE)</f>
        <v>حمید علی محمدی</v>
      </c>
      <c r="C16" s="159" t="str">
        <f>VLOOKUP(A16,'tatbigh b2'!$A$3:$I$1495,6,FALSE)</f>
        <v>TEE9307</v>
      </c>
      <c r="D16" s="159">
        <f>VLOOKUP(A16,'tatbigh b2'!$A$3:$I$1495,8,FALSE)</f>
        <v>0</v>
      </c>
      <c r="E16" s="159">
        <f>INDEX('tatbigh b2'!$H$5:$I$1495,40*A16-23,2)</f>
        <v>731</v>
      </c>
      <c r="F16" s="70"/>
    </row>
    <row r="17" spans="1:6">
      <c r="A17">
        <v>16</v>
      </c>
      <c r="B17" s="165" t="str">
        <f>VLOOKUP(A17,'tatbigh b2'!$A$3:$I$1495,2,FALSE)</f>
        <v>ونوس واعظی</v>
      </c>
      <c r="C17" s="159" t="str">
        <f>VLOOKUP(A17,'tatbigh b2'!$A$3:$I$1495,6,FALSE)</f>
        <v>EE9211</v>
      </c>
      <c r="D17" s="159">
        <f>VLOOKUP(A17,'tatbigh b2'!$A$3:$I$1495,8,FALSE)</f>
        <v>4900043321</v>
      </c>
      <c r="E17" s="159">
        <f>INDEX('tatbigh b2'!$H$5:$I$1495,40*A17-23,2)</f>
        <v>2307</v>
      </c>
      <c r="F17" s="70"/>
    </row>
    <row r="18" spans="1:6">
      <c r="A18">
        <v>17</v>
      </c>
      <c r="B18" s="165" t="str">
        <f>VLOOKUP(A18,'tatbigh b2'!$A$3:$I$1495,2,FALSE)</f>
        <v>رضا اصیل زاده</v>
      </c>
      <c r="C18" s="159" t="str">
        <f>VLOOKUP(A18,'tatbigh b2'!$A$3:$I$1495,6,FALSE)</f>
        <v>TEE9307</v>
      </c>
      <c r="D18" s="159">
        <f>VLOOKUP(A18,'tatbigh b2'!$A$3:$I$1495,8,FALSE)</f>
        <v>0</v>
      </c>
      <c r="E18" s="159">
        <f>INDEX('tatbigh b2'!$H$5:$I$1495,40*A18-23,2)</f>
        <v>816</v>
      </c>
      <c r="F18" s="70"/>
    </row>
    <row r="19" spans="1:6">
      <c r="A19">
        <v>18</v>
      </c>
      <c r="B19" s="165" t="str">
        <f>VLOOKUP(A19,'tatbigh b2'!$A$3:$I$1495,2,FALSE)</f>
        <v>بهزاد نعمتی اصل زیراسف</v>
      </c>
      <c r="C19" s="159" t="str">
        <f>VLOOKUP(A19,'tatbigh b2'!$A$3:$I$1495,6,FALSE)</f>
        <v>TEE9307</v>
      </c>
      <c r="D19" s="159">
        <f>VLOOKUP(A19,'tatbigh b2'!$A$3:$I$1495,8,FALSE)</f>
        <v>0</v>
      </c>
      <c r="E19" s="159">
        <f>INDEX('tatbigh b2'!$H$5:$I$1495,40*A19-23,2)</f>
        <v>782</v>
      </c>
      <c r="F19" s="70"/>
    </row>
    <row r="20" spans="1:6">
      <c r="A20">
        <v>19</v>
      </c>
      <c r="B20" s="180" t="str">
        <f>VLOOKUP(A20,'tatbigh b2'!$A$3:$I$1495,2,FALSE)</f>
        <v>سعید غلامی</v>
      </c>
      <c r="C20" s="123" t="str">
        <f>VLOOKUP(A20,'tatbigh b2'!$A$3:$I$1495,6,FALSE)</f>
        <v>TEE9307</v>
      </c>
      <c r="D20" s="123">
        <f>VLOOKUP(A20,'tatbigh b2'!$A$3:$I$1495,8,FALSE)</f>
        <v>0</v>
      </c>
      <c r="E20" s="123">
        <f>INDEX('tatbigh b2'!$H$5:$I$1495,40*A20-23,2)</f>
        <v>782</v>
      </c>
      <c r="F20" s="177"/>
    </row>
    <row r="21" spans="1:6">
      <c r="A21">
        <v>20</v>
      </c>
      <c r="B21" s="180" t="str">
        <f>VLOOKUP(A21,'tatbigh b2'!$A$3:$I$1495,2,FALSE)</f>
        <v>امین رضایی</v>
      </c>
      <c r="C21" s="123" t="str">
        <f>VLOOKUP(A21,'tatbigh b2'!$A$3:$I$1495,6,FALSE)</f>
        <v>TEE9307</v>
      </c>
      <c r="D21" s="123">
        <f>VLOOKUP(A21,'tatbigh b2'!$A$3:$I$1495,8,FALSE)</f>
        <v>0</v>
      </c>
      <c r="E21" s="123">
        <f>INDEX('tatbigh b2'!$H$5:$I$1495,40*A21-23,2)</f>
        <v>731</v>
      </c>
      <c r="F21" s="177"/>
    </row>
    <row r="22" spans="1:6">
      <c r="A22">
        <v>21</v>
      </c>
      <c r="B22" s="180" t="str">
        <f>VLOOKUP(A22,'tatbigh b2'!$A$3:$I$1495,2,FALSE)</f>
        <v>سینا نیک اندیش</v>
      </c>
      <c r="C22" s="123" t="str">
        <f>VLOOKUP(A22,'tatbigh b2'!$A$3:$I$1495,6,FALSE)</f>
        <v>TEE9307</v>
      </c>
      <c r="D22" s="123">
        <f>VLOOKUP(A22,'tatbigh b2'!$A$3:$I$1495,8,FALSE)</f>
        <v>0</v>
      </c>
      <c r="E22" s="123">
        <f>INDEX('tatbigh b2'!$H$5:$I$1495,40*A22-23,2)</f>
        <v>816</v>
      </c>
      <c r="F22" s="177"/>
    </row>
    <row r="23" spans="1:6">
      <c r="A23">
        <v>22</v>
      </c>
      <c r="B23" s="165" t="str">
        <f>VLOOKUP(A23,'tatbigh b2'!$A$3:$I$1495,2,FALSE)</f>
        <v>بهروز میناخانلو</v>
      </c>
      <c r="C23" s="123" t="str">
        <f>VLOOKUP(A23,'tatbigh b2'!$A$3:$I$1495,6,FALSE)</f>
        <v>T3EE9311</v>
      </c>
      <c r="D23" s="159">
        <f>VLOOKUP(A23,'tatbigh b2'!$A$3:$I$1495,8,FALSE)</f>
        <v>0</v>
      </c>
      <c r="E23" s="123">
        <f>INDEX('tatbigh b2'!$H$5:$I$1495,40*A23-23,2)</f>
        <v>595</v>
      </c>
    </row>
    <row r="24" spans="1:6">
      <c r="A24">
        <v>23</v>
      </c>
      <c r="B24" s="165" t="str">
        <f>VLOOKUP(A24,'tatbigh b2'!$A$3:$I$1495,2,FALSE)</f>
        <v>علی اکبر ابهر</v>
      </c>
      <c r="C24" s="123" t="str">
        <f>VLOOKUP(A24,'tatbigh b2'!$A$3:$I$1495,6,FALSE)</f>
        <v>TEE9307</v>
      </c>
      <c r="D24" s="159">
        <f>VLOOKUP(A24,'tatbigh b2'!$A$3:$I$1495,8,FALSE)</f>
        <v>0</v>
      </c>
      <c r="E24" s="159">
        <f>INDEX('tatbigh b2'!$H$5:$I$1495,40*A24-23,2)</f>
        <v>629</v>
      </c>
    </row>
    <row r="25" spans="1:6">
      <c r="A25">
        <v>24</v>
      </c>
      <c r="B25" s="196" t="str">
        <f>VLOOKUP(A25,'tatbigh b2'!$A$3:$I$1495,2,FALSE)</f>
        <v>نیوشا مقدم اصلان پور</v>
      </c>
      <c r="C25" s="123" t="str">
        <f>VLOOKUP(A25,'tatbigh b2'!$A$3:$I$1495,6,FALSE)</f>
        <v>MEE9311</v>
      </c>
      <c r="D25" s="159">
        <f>VLOOKUP(A25,'tatbigh b2'!$A$3:$I$1495,8,FALSE)</f>
        <v>0</v>
      </c>
      <c r="E25" s="159">
        <f>INDEX('tatbigh b2'!$H$5:$I$1495,40*A25-23,2)</f>
        <v>1275</v>
      </c>
    </row>
    <row r="26" spans="1:6">
      <c r="A26">
        <v>25</v>
      </c>
      <c r="B26" s="196" t="str">
        <f>VLOOKUP(A26,'tatbigh b2'!$A$3:$I$1495,2,FALSE)</f>
        <v>بهروز منگالی صالح آباد</v>
      </c>
      <c r="C26" s="123" t="str">
        <f>VLOOKUP(A26,'tatbigh b2'!$A$3:$I$1495,6,FALSE)</f>
        <v>EE9307</v>
      </c>
      <c r="D26" s="159">
        <f>VLOOKUP(A26,'tatbigh b2'!$A$3:$I$1495,8,FALSE)</f>
        <v>0</v>
      </c>
      <c r="E26" s="159">
        <f>INDEX('tatbigh b2'!$H$5:$I$1495,40*A26-23,2)</f>
        <v>2443</v>
      </c>
    </row>
    <row r="27" spans="1:6">
      <c r="A27">
        <v>26</v>
      </c>
      <c r="B27" s="165" t="str">
        <f>VLOOKUP(A27,'tatbigh b2'!$A$3:$I$1495,2,FALSE)</f>
        <v>مهران زینلیان زاده</v>
      </c>
      <c r="C27" s="123" t="str">
        <f>VLOOKUP(A27,'tatbigh b2'!$A$3:$I$1495,6,FALSE)</f>
        <v>TEE9307</v>
      </c>
      <c r="D27" s="159">
        <f>VLOOKUP(A27,'tatbigh b2'!$A$3:$I$1495,8,FALSE)</f>
        <v>0</v>
      </c>
      <c r="E27" s="159">
        <f>INDEX('tatbigh b2'!$H$5:$I$1495,40*A27-23,2)</f>
        <v>782</v>
      </c>
    </row>
    <row r="28" spans="1:6">
      <c r="A28">
        <v>27</v>
      </c>
      <c r="B28" s="196" t="str">
        <f>VLOOKUP(A28,'tatbigh b2'!$A$3:$I$1495,2,FALSE)</f>
        <v>آریا معین</v>
      </c>
      <c r="C28" s="123" t="str">
        <f>VLOOKUP(A28,'tatbigh b2'!$A$3:$I$1495,6,FALSE)</f>
        <v>TEE9311</v>
      </c>
      <c r="D28" s="159">
        <f>VLOOKUP(A28,'tatbigh b2'!$A$3:$I$1495,8,FALSE)</f>
        <v>0</v>
      </c>
      <c r="E28" s="159">
        <f>INDEX('tatbigh b2'!$H$5:$I$1495,40*A28-23,2)</f>
        <v>731</v>
      </c>
    </row>
    <row r="29" spans="1:6">
      <c r="A29">
        <v>28</v>
      </c>
      <c r="B29" s="196" t="str">
        <f>VLOOKUP(A29,'tatbigh b2'!$A$3:$I$1495,2,FALSE)</f>
        <v>امیر بهرامی</v>
      </c>
      <c r="C29" s="123" t="str">
        <f>VLOOKUP(A29,'tatbigh b2'!$A$3:$I$1495,6,FALSE)</f>
        <v>TEE9311</v>
      </c>
      <c r="D29" s="159">
        <f>VLOOKUP(A29,'tatbigh b2'!$A$3:$I$1495,8,FALSE)</f>
        <v>0</v>
      </c>
      <c r="E29" s="159">
        <f>INDEX('tatbigh b2'!$H$5:$I$1495,40*A29-23,2)</f>
        <v>867</v>
      </c>
    </row>
    <row r="30" spans="1:6">
      <c r="A30">
        <v>29</v>
      </c>
      <c r="B30" s="196" t="str">
        <f>VLOOKUP(A30,'tatbigh b2'!$A$3:$I$1495,2,FALSE)</f>
        <v>امین حسنی نوریه</v>
      </c>
      <c r="C30" s="123" t="str">
        <f>VLOOKUP(A30,'tatbigh b2'!$A$3:$I$1495,6,FALSE)</f>
        <v>TEE9311</v>
      </c>
      <c r="D30" s="159">
        <f>VLOOKUP(A30,'tatbigh b2'!$A$3:$I$1495,8,FALSE)</f>
        <v>0</v>
      </c>
      <c r="E30" s="159">
        <f>INDEX('tatbigh b2'!$H$5:$I$1495,40*A30-23,2)</f>
        <v>816</v>
      </c>
    </row>
    <row r="31" spans="1:6">
      <c r="A31">
        <v>30</v>
      </c>
      <c r="B31" s="196" t="str">
        <f>VLOOKUP(A31,'tatbigh b2'!$A$3:$I$1495,2,FALSE)</f>
        <v>مرتضی قاسمی</v>
      </c>
      <c r="C31" s="123" t="str">
        <f>VLOOKUP(A31,'tatbigh b2'!$A$3:$I$1495,6,FALSE)</f>
        <v>TEE9311</v>
      </c>
      <c r="D31" s="159">
        <f>VLOOKUP(A31,'tatbigh b2'!$A$3:$I$1495,8,FALSE)</f>
        <v>0</v>
      </c>
      <c r="E31" s="159">
        <f>INDEX('tatbigh b2'!$H$5:$I$1495,40*A31-23,2)</f>
        <v>867</v>
      </c>
    </row>
    <row r="32" spans="1:6">
      <c r="A32">
        <v>31</v>
      </c>
      <c r="B32" s="196" t="str">
        <f>VLOOKUP(A32,'tatbigh b2'!$A$3:$I$1495,2,FALSE)</f>
        <v>محمد شجاعی</v>
      </c>
      <c r="C32" s="123" t="str">
        <f>VLOOKUP(A32,'tatbigh b2'!$A$3:$I$1495,6,FALSE)</f>
        <v>TEE9311</v>
      </c>
      <c r="D32" s="159">
        <f>VLOOKUP(A32,'tatbigh b2'!$A$3:$I$1495,8,FALSE)</f>
        <v>0</v>
      </c>
      <c r="E32" s="159">
        <f>INDEX('tatbigh b2'!$H$5:$I$1495,40*A32-23,2)</f>
        <v>867</v>
      </c>
    </row>
    <row r="33" spans="1:5">
      <c r="A33">
        <v>32</v>
      </c>
      <c r="B33" s="196" t="str">
        <f>VLOOKUP(A33,'tatbigh b2'!$A$3:$I$1495,2,FALSE)</f>
        <v>مهدی اهروانی سلماسی</v>
      </c>
      <c r="C33" s="123" t="str">
        <f>VLOOKUP(A33,'tatbigh b2'!$A$3:$I$1495,6,FALSE)</f>
        <v>TEE9311</v>
      </c>
      <c r="D33" s="159">
        <f>VLOOKUP(A33,'tatbigh b2'!$A$3:$I$1495,8,FALSE)</f>
        <v>0</v>
      </c>
      <c r="E33" s="159">
        <f>INDEX('tatbigh b2'!$H$5:$I$1495,40*A33-23,2)</f>
        <v>867</v>
      </c>
    </row>
    <row r="34" spans="1:5">
      <c r="A34">
        <v>33</v>
      </c>
      <c r="B34" s="196" t="str">
        <f>VLOOKUP(A34,'tatbigh b2'!$A$3:$I$1495,2,FALSE)</f>
        <v>رحیم صابرپور</v>
      </c>
      <c r="C34" s="123" t="str">
        <f>VLOOKUP(A34,'tatbigh b2'!$A$3:$I$1495,6,FALSE)</f>
        <v>TEE9311</v>
      </c>
      <c r="D34" s="159">
        <f>VLOOKUP(A34,'tatbigh b2'!$A$3:$I$1495,8,FALSE)</f>
        <v>0</v>
      </c>
      <c r="E34" s="159">
        <f>INDEX('tatbigh b2'!$H$5:$I$1495,40*A34-23,2)</f>
        <v>867</v>
      </c>
    </row>
    <row r="35" spans="1:5">
      <c r="A35">
        <v>34</v>
      </c>
      <c r="B35" s="196" t="str">
        <f>VLOOKUP(A35,'tatbigh b2'!$A$3:$I$1495,2,FALSE)</f>
        <v>سید سجاد صدری</v>
      </c>
      <c r="C35" s="123" t="str">
        <f>VLOOKUP(A35,'tatbigh b2'!$A$3:$I$1495,6,FALSE)</f>
        <v>TEE9311</v>
      </c>
      <c r="D35" s="159">
        <f>VLOOKUP(A35,'tatbigh b2'!$A$3:$I$1495,8,FALSE)</f>
        <v>0</v>
      </c>
      <c r="E35" s="159">
        <f>INDEX('tatbigh b2'!$H$5:$I$1495,40*A35-23,2)</f>
        <v>816</v>
      </c>
    </row>
    <row r="36" spans="1:5">
      <c r="A36">
        <v>35</v>
      </c>
      <c r="B36" s="196" t="str">
        <f>VLOOKUP(A36,'tatbigh b2'!$A$3:$I$1495,2,FALSE)</f>
        <v>میرحامد برجسته</v>
      </c>
      <c r="C36" s="123" t="str">
        <f>VLOOKUP(A36,'tatbigh b2'!$A$3:$I$1495,6,FALSE)</f>
        <v>TEE9311</v>
      </c>
      <c r="D36" s="159">
        <f>VLOOKUP(A36,'tatbigh b2'!$A$3:$I$1495,8,FALSE)</f>
        <v>0</v>
      </c>
      <c r="E36" s="159">
        <f>INDEX('tatbigh b2'!$H$5:$I$1495,40*A36-23,2)</f>
        <v>731</v>
      </c>
    </row>
    <row r="37" spans="1:5">
      <c r="A37">
        <v>36</v>
      </c>
      <c r="B37" s="196" t="str">
        <f>VLOOKUP(A37,'tatbigh b2'!$A$3:$I$1495,2,FALSE)</f>
        <v>معین محمدی امندانی</v>
      </c>
      <c r="C37" s="123" t="str">
        <f>VLOOKUP(A37,'tatbigh b2'!$A$3:$I$1495,6,FALSE)</f>
        <v>TEE9311</v>
      </c>
      <c r="D37" s="159">
        <f>VLOOKUP(A37,'tatbigh b2'!$A$3:$I$1495,8,FALSE)</f>
        <v>0</v>
      </c>
      <c r="E37" s="159">
        <f>INDEX('tatbigh b2'!$H$5:$I$1495,40*A37-23,2)</f>
        <v>731</v>
      </c>
    </row>
    <row r="38" spans="1:5">
      <c r="A38">
        <v>37</v>
      </c>
      <c r="B38" s="196" t="str">
        <f>VLOOKUP(A38,'tatbigh b2'!$A$3:$I$3496,2,FALSE)</f>
        <v>حمیدرضا باریکانی</v>
      </c>
      <c r="C38" s="123" t="str">
        <f>VLOOKUP(A38,'tatbigh b2'!$A$3:$I$3496,6,FALSE)</f>
        <v>T3EE9404</v>
      </c>
      <c r="D38" s="159">
        <f>VLOOKUP(A38,'tatbigh b2'!$A$3:$I$1495,8,FALSE)</f>
        <v>0</v>
      </c>
      <c r="E38" s="200">
        <f>INDEX('tatbigh b2'!$H$5:$I$1495,40*A38-23,2)</f>
        <v>595</v>
      </c>
    </row>
    <row r="39" spans="1:5">
      <c r="A39">
        <v>38</v>
      </c>
      <c r="B39" s="196" t="str">
        <f>VLOOKUP(A39,'tatbigh b2'!$A$3:$I$3496,2,FALSE)</f>
        <v>مجتبی عسگری مقدم</v>
      </c>
      <c r="C39" s="123" t="str">
        <f>VLOOKUP(A39,'tatbigh b2'!$A$3:$I$3496,6,FALSE)</f>
        <v>T3EE9311</v>
      </c>
      <c r="D39" s="159">
        <f>VLOOKUP(A39,'tatbigh b2'!$A$3:$I$1495,8,FALSE)</f>
        <v>0</v>
      </c>
      <c r="E39" s="197">
        <f>INDEX('tatbigh b2'!$H$5:$I$3496,40*A39-23,2)</f>
        <v>646</v>
      </c>
    </row>
    <row r="40" spans="1:5">
      <c r="A40">
        <v>39</v>
      </c>
      <c r="B40" s="196" t="str">
        <f>VLOOKUP(A40,'tatbigh b2'!$A$3:$I$3496,2,FALSE)</f>
        <v>حسن بهاری</v>
      </c>
      <c r="C40" s="123" t="str">
        <f>VLOOKUP(A40,'tatbigh b2'!$A$3:$I$3496,6,FALSE)</f>
        <v>TEE9311</v>
      </c>
      <c r="D40" s="159" t="e">
        <f>VLOOKUP(A40,'tatbigh b2'!$A$3:$I$1495,8,FALSE)</f>
        <v>#N/A</v>
      </c>
      <c r="E40" s="197">
        <f>INDEX('tatbigh b2'!$H$5:$I$3496,40*A40-23,2)</f>
        <v>816</v>
      </c>
    </row>
    <row r="41" spans="1:5">
      <c r="A41">
        <v>40</v>
      </c>
      <c r="B41" s="203" t="str">
        <f>VLOOKUP(A41,'tatbigh b2'!$A$3:$I$3496,2,FALSE)</f>
        <v>سیده شیما حسینیان</v>
      </c>
      <c r="C41" s="123" t="str">
        <f>VLOOKUP(A41,'tatbigh b2'!$A$3:$I$3496,6,FALSE)</f>
        <v>TEE9311</v>
      </c>
      <c r="D41" s="159" t="e">
        <f>VLOOKUP(A41,'tatbigh b2'!$A$3:$I$1495,8,FALSE)</f>
        <v>#N/A</v>
      </c>
      <c r="E41" s="197">
        <f>INDEX('tatbigh b2'!$H$5:$I$3496,40*A41-23,2)</f>
        <v>731</v>
      </c>
    </row>
    <row r="42" spans="1:5">
      <c r="A42">
        <v>41</v>
      </c>
      <c r="B42" s="203" t="str">
        <f>VLOOKUP(A42,'tatbigh b2'!$A$3:$I$3496,2,FALSE)</f>
        <v>شاهین خضوعی</v>
      </c>
      <c r="C42" s="123" t="str">
        <f>VLOOKUP(A42,'tatbigh b2'!$A$3:$I$3496,6,FALSE)</f>
        <v>T2EE9404</v>
      </c>
      <c r="D42" s="159" t="e">
        <f>VLOOKUP(A42,'tatbigh b2'!$A$3:$I$1495,8,FALSE)</f>
        <v>#N/A</v>
      </c>
      <c r="E42" s="197">
        <f>INDEX('tatbigh b2'!$H$5:$I$3496,40*A42-23,2)</f>
        <v>867</v>
      </c>
    </row>
    <row r="43" spans="1:5">
      <c r="A43">
        <v>42</v>
      </c>
      <c r="B43" s="203" t="str">
        <f>VLOOKUP(A43,'tatbigh b2'!$A$3:$I$3496,2,FALSE)</f>
        <v>سعید محمد حسین زاده</v>
      </c>
      <c r="C43" s="123" t="str">
        <f>VLOOKUP(A43,'tatbigh b2'!$A$3:$I$3496,6,FALSE)</f>
        <v>T2EE9404</v>
      </c>
      <c r="D43" s="159" t="e">
        <f>VLOOKUP(A43,'tatbigh b2'!$A$3:$I$1495,8,FALSE)</f>
        <v>#N/A</v>
      </c>
      <c r="E43" s="197">
        <f>INDEX('tatbigh b2'!$H$5:$I$3496,40*A43-23,2)</f>
        <v>765</v>
      </c>
    </row>
    <row r="44" spans="1:5">
      <c r="A44">
        <v>43</v>
      </c>
      <c r="B44" s="165" t="str">
        <f>VLOOKUP(A44,'tatbigh b2'!$A$3:$I$3496,2,FALSE)</f>
        <v>عباس کلوت</v>
      </c>
      <c r="C44" s="123" t="str">
        <f>VLOOKUP(A44,'tatbigh b2'!$A$3:$I$3496,6,FALSE)</f>
        <v>T2EE9404</v>
      </c>
      <c r="D44" s="159" t="e">
        <f>VLOOKUP(A44,'tatbigh b2'!$A$3:$I$1495,8,FALSE)</f>
        <v>#N/A</v>
      </c>
      <c r="E44" s="197">
        <f>INDEX('tatbigh b2'!$H$5:$I$3496,40*A44-23,2)</f>
        <v>765</v>
      </c>
    </row>
    <row r="45" spans="1:5">
      <c r="A45">
        <v>44</v>
      </c>
      <c r="B45" s="165">
        <f>VLOOKUP(A45,'tatbigh b2'!$A$3:$I$3496,2,FALSE)</f>
        <v>0</v>
      </c>
      <c r="C45" s="123">
        <f>VLOOKUP(A45,'tatbigh b2'!$A$3:$I$3496,6,FALSE)</f>
        <v>0</v>
      </c>
      <c r="D45" s="159" t="e">
        <f>VLOOKUP(A45,'tatbigh b2'!$A$3:$I$1495,8,FALSE)</f>
        <v>#N/A</v>
      </c>
      <c r="E45" s="197">
        <f>INDEX('tatbigh b2'!$H$5:$I$3496,40*A45-23,2)</f>
        <v>935</v>
      </c>
    </row>
    <row r="46" spans="1:5">
      <c r="A46">
        <v>45</v>
      </c>
      <c r="B46" s="165">
        <f>VLOOKUP(A46,'tatbigh b2'!$A$3:$I$3496,2,FALSE)</f>
        <v>0</v>
      </c>
      <c r="C46" s="123">
        <f>VLOOKUP(A46,'tatbigh b2'!$A$3:$I$3496,6,FALSE)</f>
        <v>0</v>
      </c>
      <c r="D46" s="159" t="e">
        <f>VLOOKUP(A46,'tatbigh b2'!$A$3:$I$1495,8,FALSE)</f>
        <v>#N/A</v>
      </c>
      <c r="E46" s="197">
        <f>INDEX('tatbigh b2'!$H$5:$I$3496,40*A46-23,2)</f>
        <v>935</v>
      </c>
    </row>
    <row r="47" spans="1:5">
      <c r="A47">
        <v>46</v>
      </c>
      <c r="B47" s="165">
        <f>VLOOKUP(A47,'tatbigh b2'!$A$3:$I$3496,2,FALSE)</f>
        <v>0</v>
      </c>
      <c r="C47" s="123">
        <f>VLOOKUP(A47,'tatbigh b2'!$A$3:$I$3496,6,FALSE)</f>
        <v>0</v>
      </c>
      <c r="D47" s="159" t="e">
        <f>VLOOKUP(A47,'tatbigh b2'!$A$3:$I$1495,8,FALSE)</f>
        <v>#N/A</v>
      </c>
      <c r="E47" s="197">
        <f>INDEX('tatbigh b2'!$H$5:$I$3496,40*A47-23,2)</f>
        <v>935</v>
      </c>
    </row>
    <row r="48" spans="1:5">
      <c r="A48">
        <v>47</v>
      </c>
      <c r="B48" s="165">
        <f>VLOOKUP(A48,'tatbigh b2'!$A$3:$I$3496,2,FALSE)</f>
        <v>0</v>
      </c>
      <c r="C48" s="123">
        <f>VLOOKUP(A48,'tatbigh b2'!$A$3:$I$3496,6,FALSE)</f>
        <v>0</v>
      </c>
      <c r="D48" s="159" t="e">
        <f>VLOOKUP(A48,'tatbigh b2'!$A$3:$I$1495,8,FALSE)</f>
        <v>#N/A</v>
      </c>
      <c r="E48" s="197">
        <f>INDEX('tatbigh b2'!$H$5:$I$3496,40*A48-23,2)</f>
        <v>935</v>
      </c>
    </row>
    <row r="49" spans="1:5">
      <c r="A49">
        <v>48</v>
      </c>
      <c r="B49" s="165">
        <f>VLOOKUP(A49,'tatbigh b2'!$A$3:$I$3496,2,FALSE)</f>
        <v>0</v>
      </c>
      <c r="C49" s="123">
        <f>VLOOKUP(A49,'tatbigh b2'!$A$3:$I$3496,6,FALSE)</f>
        <v>0</v>
      </c>
      <c r="D49" s="159" t="e">
        <f>VLOOKUP(A49,'tatbigh b2'!$A$3:$I$1495,8,FALSE)</f>
        <v>#N/A</v>
      </c>
      <c r="E49" s="197">
        <f>INDEX('tatbigh b2'!$H$5:$I$3496,40*A49-23,2)</f>
        <v>935</v>
      </c>
    </row>
    <row r="50" spans="1:5">
      <c r="A50">
        <v>49</v>
      </c>
      <c r="B50" s="165">
        <f>VLOOKUP(A50,'tatbigh b2'!$A$3:$I$3496,2,FALSE)</f>
        <v>0</v>
      </c>
      <c r="C50" s="123">
        <f>VLOOKUP(A50,'tatbigh b2'!$A$3:$I$3496,6,FALSE)</f>
        <v>0</v>
      </c>
      <c r="D50" s="159" t="e">
        <f>VLOOKUP(A50,'tatbigh b2'!$A$3:$I$1495,8,FALSE)</f>
        <v>#N/A</v>
      </c>
      <c r="E50" s="197">
        <f>INDEX('tatbigh b2'!$H$5:$I$3496,40*A50-23,2)</f>
        <v>935</v>
      </c>
    </row>
    <row r="51" spans="1:5">
      <c r="A51">
        <v>50</v>
      </c>
      <c r="B51" s="165">
        <f>VLOOKUP(A51,'tatbigh b2'!$A$3:$I$3496,2,FALSE)</f>
        <v>0</v>
      </c>
      <c r="C51" s="123">
        <f>VLOOKUP(A51,'tatbigh b2'!$A$3:$I$3496,6,FALSE)</f>
        <v>0</v>
      </c>
      <c r="D51" s="159" t="e">
        <f>VLOOKUP(A51,'tatbigh b2'!$A$3:$I$1495,8,FALSE)</f>
        <v>#N/A</v>
      </c>
      <c r="E51" s="197">
        <f>INDEX('tatbigh b2'!$H$5:$I$3496,40*A51-23,2)</f>
        <v>935</v>
      </c>
    </row>
    <row r="52" spans="1:5">
      <c r="A52">
        <v>51</v>
      </c>
      <c r="B52" s="165">
        <f>VLOOKUP(A52,'tatbigh b2'!$A$3:$I$3496,2,FALSE)</f>
        <v>0</v>
      </c>
      <c r="C52" s="123">
        <f>VLOOKUP(A52,'tatbigh b2'!$A$3:$I$3496,6,FALSE)</f>
        <v>0</v>
      </c>
      <c r="D52" s="159" t="e">
        <f>VLOOKUP(A52,'tatbigh b2'!$A$3:$I$1495,8,FALSE)</f>
        <v>#N/A</v>
      </c>
      <c r="E52" s="197">
        <f>INDEX('tatbigh b2'!$H$5:$I$3496,40*A52-23,2)</f>
        <v>935</v>
      </c>
    </row>
    <row r="53" spans="1:5">
      <c r="A53">
        <v>52</v>
      </c>
      <c r="B53" s="165">
        <f>VLOOKUP(A53,'tatbigh b2'!$A$3:$I$3496,2,FALSE)</f>
        <v>0</v>
      </c>
      <c r="C53" s="123">
        <f>VLOOKUP(A53,'tatbigh b2'!$A$3:$I$3496,6,FALSE)</f>
        <v>0</v>
      </c>
      <c r="D53" s="159" t="e">
        <f>VLOOKUP(A53,'tatbigh b2'!$A$3:$I$1495,8,FALSE)</f>
        <v>#N/A</v>
      </c>
      <c r="E53" s="197">
        <f>INDEX('tatbigh b2'!$H$5:$I$3496,40*A53-23,2)</f>
        <v>935</v>
      </c>
    </row>
    <row r="54" spans="1:5">
      <c r="A54">
        <v>53</v>
      </c>
      <c r="B54" s="165">
        <f>VLOOKUP(A54,'tatbigh b2'!$A$3:$I$3496,2,FALSE)</f>
        <v>0</v>
      </c>
      <c r="C54" s="123">
        <f>VLOOKUP(A54,'tatbigh b2'!$A$3:$I$3496,6,FALSE)</f>
        <v>0</v>
      </c>
      <c r="D54" s="159" t="e">
        <f>VLOOKUP(A54,'tatbigh b2'!$A$3:$I$1495,8,FALSE)</f>
        <v>#N/A</v>
      </c>
      <c r="E54" s="197">
        <f>INDEX('tatbigh b2'!$H$5:$I$3496,40*A54-23,2)</f>
        <v>935</v>
      </c>
    </row>
    <row r="55" spans="1:5">
      <c r="A55">
        <v>54</v>
      </c>
      <c r="B55" s="165">
        <f>VLOOKUP(A55,'tatbigh b2'!$A$3:$I$3496,2,FALSE)</f>
        <v>0</v>
      </c>
      <c r="C55" s="123">
        <f>VLOOKUP(A55,'tatbigh b2'!$A$3:$I$3496,6,FALSE)</f>
        <v>0</v>
      </c>
      <c r="D55" s="159" t="e">
        <f>VLOOKUP(A55,'tatbigh b2'!$A$3:$I$1495,8,FALSE)</f>
        <v>#N/A</v>
      </c>
      <c r="E55" s="197">
        <f>INDEX('tatbigh b2'!$H$5:$I$3496,40*A55-23,2)</f>
        <v>935</v>
      </c>
    </row>
    <row r="56" spans="1:5">
      <c r="A56">
        <v>55</v>
      </c>
      <c r="B56" s="165">
        <f>VLOOKUP(A56,'tatbigh b2'!$A$3:$I$3496,2,FALSE)</f>
        <v>0</v>
      </c>
      <c r="C56" s="123">
        <f>VLOOKUP(A56,'tatbigh b2'!$A$3:$I$3496,6,FALSE)</f>
        <v>0</v>
      </c>
      <c r="D56" s="159" t="e">
        <f>VLOOKUP(A56,'tatbigh b2'!$A$3:$I$1495,8,FALSE)</f>
        <v>#N/A</v>
      </c>
      <c r="E56" s="197">
        <f>INDEX('tatbigh b2'!$H$5:$I$3496,40*A56-23,2)</f>
        <v>935</v>
      </c>
    </row>
    <row r="57" spans="1:5">
      <c r="A57">
        <v>56</v>
      </c>
      <c r="B57" s="165">
        <f>VLOOKUP(A57,'tatbigh b2'!$A$3:$I$3496,2,FALSE)</f>
        <v>0</v>
      </c>
      <c r="C57" s="123">
        <f>VLOOKUP(A57,'tatbigh b2'!$A$3:$I$3496,6,FALSE)</f>
        <v>0</v>
      </c>
      <c r="D57" s="159" t="e">
        <f>VLOOKUP(A57,'tatbigh b2'!$A$3:$I$1495,8,FALSE)</f>
        <v>#N/A</v>
      </c>
      <c r="E57" s="197">
        <f>INDEX('tatbigh b2'!$H$5:$I$3496,40*A57-23,2)</f>
        <v>935</v>
      </c>
    </row>
    <row r="58" spans="1:5">
      <c r="A58">
        <v>57</v>
      </c>
      <c r="B58" s="165">
        <f>VLOOKUP(A58,'tatbigh b2'!$A$3:$I$3496,2,FALSE)</f>
        <v>0</v>
      </c>
      <c r="C58" s="123">
        <f>VLOOKUP(A58,'tatbigh b2'!$A$3:$I$3496,6,FALSE)</f>
        <v>0</v>
      </c>
      <c r="D58" s="159" t="e">
        <f>VLOOKUP(A58,'tatbigh b2'!$A$3:$I$1495,8,FALSE)</f>
        <v>#N/A</v>
      </c>
      <c r="E58" s="197">
        <f>INDEX('tatbigh b2'!$H$5:$I$3496,40*A58-23,2)</f>
        <v>935</v>
      </c>
    </row>
    <row r="59" spans="1:5">
      <c r="A59">
        <v>58</v>
      </c>
      <c r="B59" s="165">
        <f>VLOOKUP(A59,'tatbigh b2'!$A$3:$I$3496,2,FALSE)</f>
        <v>0</v>
      </c>
      <c r="C59" s="123">
        <f>VLOOKUP(A59,'tatbigh b2'!$A$3:$I$3496,6,FALSE)</f>
        <v>0</v>
      </c>
      <c r="D59" s="159" t="e">
        <f>VLOOKUP(A59,'tatbigh b2'!$A$3:$I$1495,8,FALSE)</f>
        <v>#N/A</v>
      </c>
      <c r="E59" s="197">
        <f>INDEX('tatbigh b2'!$H$5:$I$3496,40*A59-23,2)</f>
        <v>935</v>
      </c>
    </row>
    <row r="60" spans="1:5">
      <c r="A60">
        <v>59</v>
      </c>
      <c r="B60" s="165">
        <f>VLOOKUP(A60,'tatbigh b2'!$A$3:$I$3496,2,FALSE)</f>
        <v>0</v>
      </c>
      <c r="C60" s="123">
        <f>VLOOKUP(A60,'tatbigh b2'!$A$3:$I$3496,6,FALSE)</f>
        <v>0</v>
      </c>
      <c r="D60" s="159" t="e">
        <f>VLOOKUP(A60,'tatbigh b2'!$A$3:$I$1495,8,FALSE)</f>
        <v>#N/A</v>
      </c>
      <c r="E60" s="197">
        <f>INDEX('tatbigh b2'!$H$5:$I$3496,40*A60-23,2)</f>
        <v>935</v>
      </c>
    </row>
    <row r="61" spans="1:5">
      <c r="A61">
        <v>60</v>
      </c>
      <c r="B61" s="165">
        <f>VLOOKUP(A61,'tatbigh b2'!$A$3:$I$3496,2,FALSE)</f>
        <v>0</v>
      </c>
      <c r="C61" s="123">
        <f>VLOOKUP(A61,'tatbigh b2'!$A$3:$I$3496,6,FALSE)</f>
        <v>0</v>
      </c>
      <c r="D61" s="159" t="e">
        <f>VLOOKUP(A61,'tatbigh b2'!$A$3:$I$1495,8,FALSE)</f>
        <v>#N/A</v>
      </c>
      <c r="E61" s="197">
        <f>INDEX('tatbigh b2'!$H$5:$I$3496,40*A61-23,2)</f>
        <v>935</v>
      </c>
    </row>
    <row r="62" spans="1:5">
      <c r="A62">
        <v>61</v>
      </c>
      <c r="B62" s="165">
        <f>VLOOKUP(A62,'tatbigh b2'!$A$3:$I$3496,2,FALSE)</f>
        <v>0</v>
      </c>
      <c r="C62" s="123">
        <f>VLOOKUP(A62,'tatbigh b2'!$A$3:$I$3496,6,FALSE)</f>
        <v>0</v>
      </c>
      <c r="D62" s="159" t="e">
        <f>VLOOKUP(A62,'tatbigh b2'!$A$3:$I$1495,8,FALSE)</f>
        <v>#N/A</v>
      </c>
      <c r="E62" s="197">
        <f>INDEX('tatbigh b2'!$H$5:$I$3496,40*A62-23,2)</f>
        <v>935</v>
      </c>
    </row>
    <row r="63" spans="1:5">
      <c r="A63">
        <v>62</v>
      </c>
      <c r="B63" s="165">
        <f>VLOOKUP(A63,'tatbigh b2'!$A$3:$I$3496,2,FALSE)</f>
        <v>0</v>
      </c>
      <c r="C63" s="123">
        <f>VLOOKUP(A63,'tatbigh b2'!$A$3:$I$3496,6,FALSE)</f>
        <v>0</v>
      </c>
      <c r="D63" s="159" t="e">
        <f>VLOOKUP(A63,'tatbigh b2'!$A$3:$I$1495,8,FALSE)</f>
        <v>#N/A</v>
      </c>
      <c r="E63" s="197">
        <f>INDEX('tatbigh b2'!$H$5:$I$3496,40*A63-23,2)</f>
        <v>935</v>
      </c>
    </row>
    <row r="64" spans="1:5">
      <c r="A64">
        <v>63</v>
      </c>
      <c r="B64" s="196" t="str">
        <f>VLOOKUP(A64,'tatbigh b2'!$A$3:$I$3496,2,FALSE)</f>
        <v>محمد علی شاپوری فر</v>
      </c>
      <c r="C64" s="123" t="str">
        <f>VLOOKUP(A64,'tatbigh b2'!$A$3:$I$3496,6,FALSE)</f>
        <v>T3EE9404</v>
      </c>
      <c r="D64" s="159" t="e">
        <f>VLOOKUP(A64,'tatbigh b2'!$A$3:$I$1495,8,FALSE)</f>
        <v>#N/A</v>
      </c>
      <c r="E64" s="197">
        <f>INDEX('tatbigh b2'!$H$5:$I$3496,40*A64-23,2)</f>
        <v>646</v>
      </c>
    </row>
    <row r="65" spans="1:5">
      <c r="A65">
        <v>64</v>
      </c>
      <c r="B65" s="165" t="str">
        <f>VLOOKUP(A65,'tatbigh b2'!$A$3:$I$3496,2,FALSE)</f>
        <v>حامد حاجی علی</v>
      </c>
      <c r="C65" s="123" t="str">
        <f>VLOOKUP(A65,'tatbigh b2'!$A$3:$I$3496,6,FALSE)</f>
        <v>T3EE9311</v>
      </c>
      <c r="D65" s="159" t="e">
        <f>VLOOKUP(A65,'tatbigh b2'!$A$3:$I$1495,8,FALSE)</f>
        <v>#N/A</v>
      </c>
      <c r="E65" s="197">
        <f>INDEX('tatbigh b2'!$H$5:$I$3496,40*A65-23,2)</f>
        <v>714</v>
      </c>
    </row>
    <row r="66" spans="1:5">
      <c r="A66">
        <v>65</v>
      </c>
      <c r="B66" s="165" t="e">
        <f>VLOOKUP(A66,'tatbigh b2'!$A$3:$I$3496,2,FALSE)</f>
        <v>#N/A</v>
      </c>
      <c r="C66" s="123" t="e">
        <f>VLOOKUP(A66,'tatbigh b2'!$A$3:$I$3496,6,FALSE)</f>
        <v>#N/A</v>
      </c>
      <c r="D66" s="159" t="e">
        <f>VLOOKUP(A66,'tatbigh b2'!$A$3:$I$1495,8,FALSE)</f>
        <v>#N/A</v>
      </c>
      <c r="E66" s="197">
        <f>INDEX('tatbigh b2'!$H$5:$I$3496,40*A66-23,2)</f>
        <v>0</v>
      </c>
    </row>
    <row r="67" spans="1:5">
      <c r="A67">
        <v>66</v>
      </c>
      <c r="B67" s="165" t="e">
        <f>VLOOKUP(A67,'tatbigh b2'!$A$3:$I$3496,2,FALSE)</f>
        <v>#N/A</v>
      </c>
      <c r="C67" s="123" t="e">
        <f>VLOOKUP(A67,'tatbigh b2'!$A$3:$I$3496,6,FALSE)</f>
        <v>#N/A</v>
      </c>
      <c r="D67" s="159" t="e">
        <f>VLOOKUP(A67,'tatbigh b2'!$A$3:$I$1495,8,FALSE)</f>
        <v>#N/A</v>
      </c>
      <c r="E67" s="197">
        <f>INDEX('tatbigh b2'!$H$5:$I$3496,40*A67-23,2)</f>
        <v>0</v>
      </c>
    </row>
    <row r="68" spans="1:5">
      <c r="A68">
        <v>67</v>
      </c>
      <c r="B68" s="165" t="e">
        <f>VLOOKUP(A68,'tatbigh b2'!$A$3:$I$3496,2,FALSE)</f>
        <v>#N/A</v>
      </c>
      <c r="C68" s="123" t="e">
        <f>VLOOKUP(A68,'tatbigh b2'!$A$3:$I$3496,6,FALSE)</f>
        <v>#N/A</v>
      </c>
      <c r="D68" s="159" t="e">
        <f>VLOOKUP(A68,'tatbigh b2'!$A$3:$I$1495,8,FALSE)</f>
        <v>#N/A</v>
      </c>
      <c r="E68" s="197">
        <f>INDEX('tatbigh b2'!$H$5:$I$3496,40*A68-23,2)</f>
        <v>0</v>
      </c>
    </row>
    <row r="69" spans="1:5">
      <c r="A69">
        <v>68</v>
      </c>
      <c r="B69" s="165" t="e">
        <f>VLOOKUP(A69,'tatbigh b2'!$A$3:$I$3496,2,FALSE)</f>
        <v>#N/A</v>
      </c>
      <c r="C69" s="123" t="e">
        <f>VLOOKUP(A69,'tatbigh b2'!$A$3:$I$3496,6,FALSE)</f>
        <v>#N/A</v>
      </c>
      <c r="D69" s="159" t="e">
        <f>VLOOKUP(A69,'tatbigh b2'!$A$3:$I$1495,8,FALSE)</f>
        <v>#N/A</v>
      </c>
      <c r="E69" s="197">
        <f>INDEX('tatbigh b2'!$H$5:$I$3496,40*A69-23,2)</f>
        <v>0</v>
      </c>
    </row>
    <row r="70" spans="1:5">
      <c r="A70">
        <v>69</v>
      </c>
      <c r="B70" s="165" t="e">
        <f>VLOOKUP(A70,'tatbigh b2'!$A$3:$I$3496,2,FALSE)</f>
        <v>#N/A</v>
      </c>
      <c r="C70" s="123" t="e">
        <f>VLOOKUP(A70,'tatbigh b2'!$A$3:$I$3496,6,FALSE)</f>
        <v>#N/A</v>
      </c>
      <c r="D70" s="159" t="e">
        <f>VLOOKUP(A70,'tatbigh b2'!$A$3:$I$1495,8,FALSE)</f>
        <v>#N/A</v>
      </c>
      <c r="E70" s="197">
        <f>INDEX('tatbigh b2'!$H$5:$I$3496,40*A70-23,2)</f>
        <v>0</v>
      </c>
    </row>
    <row r="71" spans="1:5">
      <c r="A71">
        <v>70</v>
      </c>
      <c r="B71" s="165" t="e">
        <f>VLOOKUP(A71,'tatbigh b2'!$A$3:$I$3496,2,FALSE)</f>
        <v>#N/A</v>
      </c>
      <c r="C71" s="123" t="e">
        <f>VLOOKUP(A71,'tatbigh b2'!$A$3:$I$3496,6,FALSE)</f>
        <v>#N/A</v>
      </c>
      <c r="D71" s="159" t="e">
        <f>VLOOKUP(A71,'tatbigh b2'!$A$3:$I$1495,8,FALSE)</f>
        <v>#N/A</v>
      </c>
      <c r="E71" s="197">
        <f>INDEX('tatbigh b2'!$H$5:$I$3496,40*A71-23,2)</f>
        <v>0</v>
      </c>
    </row>
    <row r="72" spans="1:5">
      <c r="A72">
        <v>71</v>
      </c>
      <c r="B72" s="165" t="e">
        <f>VLOOKUP(A72,'tatbigh b2'!$A$3:$I$3496,2,FALSE)</f>
        <v>#N/A</v>
      </c>
      <c r="C72" s="123" t="e">
        <f>VLOOKUP(A72,'tatbigh b2'!$A$3:$I$3496,6,FALSE)</f>
        <v>#N/A</v>
      </c>
      <c r="D72" s="159" t="e">
        <f>VLOOKUP(A72,'tatbigh b2'!$A$3:$I$1495,8,FALSE)</f>
        <v>#N/A</v>
      </c>
      <c r="E72" s="197">
        <f>INDEX('tatbigh b2'!$H$5:$I$3496,40*A72-23,2)</f>
        <v>0</v>
      </c>
    </row>
    <row r="73" spans="1:5">
      <c r="A73">
        <v>72</v>
      </c>
      <c r="B73" s="165" t="e">
        <f>VLOOKUP(A73,'tatbigh b2'!$A$3:$I$3496,2,FALSE)</f>
        <v>#N/A</v>
      </c>
      <c r="C73" s="123" t="e">
        <f>VLOOKUP(A73,'tatbigh b2'!$A$3:$I$3496,6,FALSE)</f>
        <v>#N/A</v>
      </c>
      <c r="D73" s="159" t="e">
        <f>VLOOKUP(A73,'tatbigh b2'!$A$3:$I$1495,8,FALSE)</f>
        <v>#N/A</v>
      </c>
      <c r="E73" s="197">
        <f>INDEX('tatbigh b2'!$H$5:$I$3496,40*A73-23,2)</f>
        <v>0</v>
      </c>
    </row>
    <row r="74" spans="1:5">
      <c r="A74">
        <v>73</v>
      </c>
      <c r="B74" s="165" t="e">
        <f>VLOOKUP(A74,'tatbigh b2'!$A$3:$I$3496,2,FALSE)</f>
        <v>#N/A</v>
      </c>
      <c r="C74" s="123" t="e">
        <f>VLOOKUP(A74,'tatbigh b2'!$A$3:$I$3496,6,FALSE)</f>
        <v>#N/A</v>
      </c>
      <c r="D74" s="159" t="e">
        <f>VLOOKUP(A74,'tatbigh b2'!$A$3:$I$1495,8,FALSE)</f>
        <v>#N/A</v>
      </c>
      <c r="E74" s="197">
        <f>INDEX('tatbigh b2'!$H$5:$I$3496,40*A74-23,2)</f>
        <v>0</v>
      </c>
    </row>
    <row r="75" spans="1:5">
      <c r="A75">
        <v>74</v>
      </c>
      <c r="B75" s="165" t="e">
        <f>VLOOKUP(A75,'tatbigh b2'!$A$3:$I$3496,2,FALSE)</f>
        <v>#N/A</v>
      </c>
      <c r="C75" s="123" t="e">
        <f>VLOOKUP(A75,'tatbigh b2'!$A$3:$I$3496,6,FALSE)</f>
        <v>#N/A</v>
      </c>
      <c r="D75" s="159" t="e">
        <f>VLOOKUP(A75,'tatbigh b2'!$A$3:$I$1495,8,FALSE)</f>
        <v>#N/A</v>
      </c>
      <c r="E75" s="197">
        <f>INDEX('tatbigh b2'!$H$5:$I$3496,40*A75-23,2)</f>
        <v>0</v>
      </c>
    </row>
    <row r="76" spans="1:5">
      <c r="A76">
        <v>75</v>
      </c>
      <c r="B76" s="165" t="e">
        <f>VLOOKUP(A76,'tatbigh b2'!$A$3:$I$3496,2,FALSE)</f>
        <v>#N/A</v>
      </c>
      <c r="C76" s="123" t="e">
        <f>VLOOKUP(A76,'tatbigh b2'!$A$3:$I$3496,6,FALSE)</f>
        <v>#N/A</v>
      </c>
      <c r="D76" s="159" t="e">
        <f>VLOOKUP(A76,'tatbigh b2'!$A$3:$I$1495,8,FALSE)</f>
        <v>#N/A</v>
      </c>
      <c r="E76" s="197">
        <f>INDEX('tatbigh b2'!$H$5:$I$3496,40*A76-23,2)</f>
        <v>0</v>
      </c>
    </row>
    <row r="77" spans="1:5">
      <c r="A77">
        <v>76</v>
      </c>
      <c r="B77" s="165" t="e">
        <f>VLOOKUP(A77,'tatbigh b2'!$A$3:$I$3496,2,FALSE)</f>
        <v>#N/A</v>
      </c>
      <c r="C77" s="123" t="e">
        <f>VLOOKUP(A77,'tatbigh b2'!$A$3:$I$3496,6,FALSE)</f>
        <v>#N/A</v>
      </c>
      <c r="D77" s="159" t="e">
        <f>VLOOKUP(A77,'tatbigh b2'!$A$3:$I$1495,8,FALSE)</f>
        <v>#N/A</v>
      </c>
      <c r="E77" s="197">
        <f>INDEX('tatbigh b2'!$H$5:$I$3496,40*A77-23,2)</f>
        <v>0</v>
      </c>
    </row>
    <row r="78" spans="1:5">
      <c r="A78">
        <v>77</v>
      </c>
      <c r="B78" s="165" t="e">
        <f>VLOOKUP(A78,'tatbigh b2'!$A$3:$I$3496,2,FALSE)</f>
        <v>#N/A</v>
      </c>
      <c r="C78" s="123" t="e">
        <f>VLOOKUP(A78,'tatbigh b2'!$A$3:$I$3496,6,FALSE)</f>
        <v>#N/A</v>
      </c>
      <c r="D78" s="159" t="e">
        <f>VLOOKUP(A78,'tatbigh b2'!$A$3:$I$1495,8,FALSE)</f>
        <v>#N/A</v>
      </c>
      <c r="E78" s="197">
        <f>INDEX('tatbigh b2'!$H$5:$I$3496,40*A78-23,2)</f>
        <v>0</v>
      </c>
    </row>
    <row r="79" spans="1:5">
      <c r="A79">
        <v>78</v>
      </c>
      <c r="B79" s="165" t="e">
        <f>VLOOKUP(A79,'tatbigh b2'!$A$3:$I$3496,2,FALSE)</f>
        <v>#N/A</v>
      </c>
      <c r="C79" s="123" t="e">
        <f>VLOOKUP(A79,'tatbigh b2'!$A$3:$I$3496,6,FALSE)</f>
        <v>#N/A</v>
      </c>
      <c r="D79" s="159" t="e">
        <f>VLOOKUP(A79,'tatbigh b2'!$A$3:$I$1495,8,FALSE)</f>
        <v>#N/A</v>
      </c>
      <c r="E79" s="197">
        <f>INDEX('tatbigh b2'!$H$5:$I$3496,40*A79-23,2)</f>
        <v>0</v>
      </c>
    </row>
    <row r="80" spans="1:5">
      <c r="A80">
        <v>79</v>
      </c>
      <c r="B80" s="165" t="e">
        <f>VLOOKUP(A80,'tatbigh b2'!$A$3:$I$3496,2,FALSE)</f>
        <v>#N/A</v>
      </c>
      <c r="C80" s="123" t="e">
        <f>VLOOKUP(A80,'tatbigh b2'!$A$3:$I$3496,6,FALSE)</f>
        <v>#N/A</v>
      </c>
      <c r="D80" s="159" t="e">
        <f>VLOOKUP(A80,'tatbigh b2'!$A$3:$I$1495,8,FALSE)</f>
        <v>#N/A</v>
      </c>
      <c r="E80" s="197">
        <f>INDEX('tatbigh b2'!$H$5:$I$3496,40*A80-23,2)</f>
        <v>0</v>
      </c>
    </row>
    <row r="81" spans="1:5">
      <c r="A81">
        <v>80</v>
      </c>
      <c r="B81" s="165" t="e">
        <f>VLOOKUP(A81,'tatbigh b2'!$A$3:$I$3496,2,FALSE)</f>
        <v>#N/A</v>
      </c>
      <c r="C81" s="123" t="e">
        <f>VLOOKUP(A81,'tatbigh b2'!$A$3:$I$3496,6,FALSE)</f>
        <v>#N/A</v>
      </c>
      <c r="D81" s="159" t="e">
        <f>VLOOKUP(A81,'tatbigh b2'!$A$3:$I$1495,8,FALSE)</f>
        <v>#N/A</v>
      </c>
      <c r="E81" s="197">
        <f>INDEX('tatbigh b2'!$H$5:$I$3496,40*A81-23,2)</f>
        <v>0</v>
      </c>
    </row>
    <row r="82" spans="1:5">
      <c r="B82" s="165" t="e">
        <f>VLOOKUP(A82,'tatbigh b2'!$A$3:$I$3496,2,FALSE)</f>
        <v>#N/A</v>
      </c>
      <c r="C82" s="123" t="e">
        <f>VLOOKUP(A82,'tatbigh b2'!$A$3:$I$3496,6,FALSE)</f>
        <v>#N/A</v>
      </c>
      <c r="E82" s="197" t="e">
        <f>INDEX('tatbigh b2'!$H$5:$I$3496,40*A82-23,2)</f>
        <v>#VALUE!</v>
      </c>
    </row>
    <row r="83" spans="1:5">
      <c r="B83" s="165" t="e">
        <f>VLOOKUP(A83,'tatbigh b2'!$A$3:$I$3496,2,FALSE)</f>
        <v>#N/A</v>
      </c>
      <c r="C83" s="123" t="e">
        <f>VLOOKUP(A83,'tatbigh b2'!$A$3:$I$3496,6,FALSE)</f>
        <v>#N/A</v>
      </c>
      <c r="E83" s="197" t="e">
        <f>INDEX('tatbigh b2'!$H$5:$I$3496,40*A83-23,2)</f>
        <v>#VALUE!</v>
      </c>
    </row>
    <row r="84" spans="1:5">
      <c r="B84" s="165" t="e">
        <f>VLOOKUP(A84,'tatbigh b2'!$A$3:$I$3496,2,FALSE)</f>
        <v>#N/A</v>
      </c>
      <c r="C84" s="123" t="e">
        <f>VLOOKUP(A84,'tatbigh b2'!$A$3:$I$3496,6,FALSE)</f>
        <v>#N/A</v>
      </c>
      <c r="E84" s="197" t="e">
        <f>INDEX('tatbigh b2'!$H$5:$I$3496,40*A84-23,2)</f>
        <v>#VALUE!</v>
      </c>
    </row>
    <row r="85" spans="1:5">
      <c r="B85" s="165" t="e">
        <f>VLOOKUP(A85,'tatbigh b2'!$A$3:$I$3496,2,FALSE)</f>
        <v>#N/A</v>
      </c>
      <c r="C85" s="123" t="e">
        <f>VLOOKUP(A85,'tatbigh b2'!$A$3:$I$3496,6,FALSE)</f>
        <v>#N/A</v>
      </c>
      <c r="E85" s="197" t="e">
        <f>INDEX('tatbigh b2'!$H$5:$I$3496,40*A85-23,2)</f>
        <v>#VALUE!</v>
      </c>
    </row>
    <row r="86" spans="1:5">
      <c r="B86" s="165" t="e">
        <f>VLOOKUP(A86,'tatbigh b2'!$A$3:$I$3496,2,FALSE)</f>
        <v>#N/A</v>
      </c>
      <c r="C86" s="123" t="e">
        <f>VLOOKUP(A86,'tatbigh b2'!$A$3:$I$3496,6,FALSE)</f>
        <v>#N/A</v>
      </c>
      <c r="E86" s="197" t="e">
        <f>INDEX('tatbigh b2'!$H$5:$I$3496,40*A86-23,2)</f>
        <v>#VALUE!</v>
      </c>
    </row>
    <row r="87" spans="1:5">
      <c r="B87" s="165" t="e">
        <f>VLOOKUP(A87,'tatbigh b2'!$A$3:$I$3496,2,FALSE)</f>
        <v>#N/A</v>
      </c>
      <c r="C87" s="123" t="e">
        <f>VLOOKUP(A87,'tatbigh b2'!$A$3:$I$3496,6,FALSE)</f>
        <v>#N/A</v>
      </c>
      <c r="E87" s="197" t="e">
        <f>INDEX('tatbigh b2'!$H$5:$I$3496,40*A87-23,2)</f>
        <v>#VALUE!</v>
      </c>
    </row>
    <row r="88" spans="1:5">
      <c r="B88" s="165" t="e">
        <f>VLOOKUP(A88,'tatbigh b2'!$A$3:$I$3496,2,FALSE)</f>
        <v>#N/A</v>
      </c>
      <c r="C88" s="123" t="e">
        <f>VLOOKUP(A88,'tatbigh b2'!$A$3:$I$3496,6,FALSE)</f>
        <v>#N/A</v>
      </c>
      <c r="E88" s="197" t="e">
        <f>INDEX('tatbigh b2'!$H$5:$I$3496,40*A88-23,2)</f>
        <v>#VALUE!</v>
      </c>
    </row>
    <row r="89" spans="1:5">
      <c r="B89" s="165" t="e">
        <f>VLOOKUP(A89,'tatbigh b2'!$A$3:$I$3496,2,FALSE)</f>
        <v>#N/A</v>
      </c>
      <c r="C89" s="123" t="e">
        <f>VLOOKUP(A89,'tatbigh b2'!$A$3:$I$3496,6,FALSE)</f>
        <v>#N/A</v>
      </c>
      <c r="E89" s="197" t="e">
        <f>INDEX('tatbigh b2'!$H$5:$I$3496,40*A89-23,2)</f>
        <v>#VALUE!</v>
      </c>
    </row>
    <row r="90" spans="1:5">
      <c r="B90" s="165" t="e">
        <f>VLOOKUP(A90,'tatbigh b2'!$A$3:$I$3496,2,FALSE)</f>
        <v>#N/A</v>
      </c>
      <c r="C90" s="123" t="e">
        <f>VLOOKUP(A90,'tatbigh b2'!$A$3:$I$3496,6,FALSE)</f>
        <v>#N/A</v>
      </c>
      <c r="E90" s="197" t="e">
        <f>INDEX('tatbigh b2'!$H$5:$I$3496,40*A90-23,2)</f>
        <v>#VALUE!</v>
      </c>
    </row>
    <row r="91" spans="1:5">
      <c r="B91" s="165" t="e">
        <f>VLOOKUP(A91,'tatbigh b2'!$A$3:$I$3496,2,FALSE)</f>
        <v>#N/A</v>
      </c>
      <c r="C91" s="123" t="e">
        <f>VLOOKUP(A91,'tatbigh b2'!$A$3:$I$3496,6,FALSE)</f>
        <v>#N/A</v>
      </c>
      <c r="E91" s="197" t="e">
        <f>INDEX('tatbigh b2'!$H$5:$I$3496,40*A91-23,2)</f>
        <v>#VALUE!</v>
      </c>
    </row>
    <row r="92" spans="1:5">
      <c r="B92" s="165" t="e">
        <f>VLOOKUP(A92,'tatbigh b2'!$A$3:$I$3496,2,FALSE)</f>
        <v>#N/A</v>
      </c>
      <c r="C92" s="123" t="e">
        <f>VLOOKUP(A92,'tatbigh b2'!$A$3:$I$3496,6,FALSE)</f>
        <v>#N/A</v>
      </c>
      <c r="E92" s="197" t="e">
        <f>INDEX('tatbigh b2'!$H$5:$I$3496,40*A92-23,2)</f>
        <v>#VALUE!</v>
      </c>
    </row>
    <row r="93" spans="1:5">
      <c r="B93" s="165" t="e">
        <f>VLOOKUP(A93,'tatbigh b2'!$A$3:$I$3496,2,FALSE)</f>
        <v>#N/A</v>
      </c>
      <c r="C93" s="123" t="e">
        <f>VLOOKUP(A93,'tatbigh b2'!$A$3:$I$3496,6,FALSE)</f>
        <v>#N/A</v>
      </c>
      <c r="E93" s="197" t="e">
        <f>INDEX('tatbigh b2'!$H$5:$I$3496,40*A93-23,2)</f>
        <v>#VALUE!</v>
      </c>
    </row>
    <row r="94" spans="1:5">
      <c r="B94" s="165" t="e">
        <f>VLOOKUP(A94,'tatbigh b2'!$A$3:$I$3496,2,FALSE)</f>
        <v>#N/A</v>
      </c>
      <c r="C94" s="123" t="e">
        <f>VLOOKUP(A94,'tatbigh b2'!$A$3:$I$3496,6,FALSE)</f>
        <v>#N/A</v>
      </c>
      <c r="E94" s="197" t="e">
        <f>INDEX('tatbigh b2'!$H$5:$I$3496,40*A94-23,2)</f>
        <v>#VALUE!</v>
      </c>
    </row>
    <row r="95" spans="1:5">
      <c r="B95" s="165" t="e">
        <f>VLOOKUP(A95,'tatbigh b2'!$A$3:$I$3496,2,FALSE)</f>
        <v>#N/A</v>
      </c>
      <c r="C95" s="123" t="e">
        <f>VLOOKUP(A95,'tatbigh b2'!$A$3:$I$3496,6,FALSE)</f>
        <v>#N/A</v>
      </c>
      <c r="E95" s="197" t="e">
        <f>INDEX('tatbigh b2'!$H$5:$I$3496,40*A95-23,2)</f>
        <v>#VALUE!</v>
      </c>
    </row>
    <row r="96" spans="1:5">
      <c r="B96" s="165" t="e">
        <f>VLOOKUP(A96,'tatbigh b2'!$A$3:$I$3496,2,FALSE)</f>
        <v>#N/A</v>
      </c>
      <c r="C96" s="123" t="e">
        <f>VLOOKUP(A96,'tatbigh b2'!$A$3:$I$3496,6,FALSE)</f>
        <v>#N/A</v>
      </c>
      <c r="E96" s="197" t="e">
        <f>INDEX('tatbigh b2'!$H$5:$I$3496,40*A96-23,2)</f>
        <v>#VALUE!</v>
      </c>
    </row>
    <row r="97" spans="2:5">
      <c r="B97" s="165" t="e">
        <f>VLOOKUP(A97,'tatbigh b2'!$A$3:$I$3496,2,FALSE)</f>
        <v>#N/A</v>
      </c>
      <c r="C97" s="123" t="e">
        <f>VLOOKUP(A97,'tatbigh b2'!$A$3:$I$3496,6,FALSE)</f>
        <v>#N/A</v>
      </c>
      <c r="E97" s="197" t="e">
        <f>INDEX('tatbigh b2'!$H$5:$I$3496,40*A97-23,2)</f>
        <v>#VALUE!</v>
      </c>
    </row>
    <row r="98" spans="2:5">
      <c r="B98" s="165" t="e">
        <f>VLOOKUP(A98,'tatbigh b2'!$A$3:$I$3496,2,FALSE)</f>
        <v>#N/A</v>
      </c>
      <c r="C98" s="123" t="e">
        <f>VLOOKUP(A98,'tatbigh b2'!$A$3:$I$3496,6,FALSE)</f>
        <v>#N/A</v>
      </c>
      <c r="E98" s="197" t="e">
        <f>INDEX('tatbigh b2'!$H$5:$I$3496,40*A98-23,2)</f>
        <v>#VALUE!</v>
      </c>
    </row>
    <row r="99" spans="2:5">
      <c r="B99" s="165" t="e">
        <f>VLOOKUP(A99,'tatbigh b2'!$A$3:$I$3496,2,FALSE)</f>
        <v>#N/A</v>
      </c>
      <c r="C99" s="123" t="e">
        <f>VLOOKUP(A99,'tatbigh b2'!$A$3:$I$3496,6,FALSE)</f>
        <v>#N/A</v>
      </c>
      <c r="E99" s="197" t="e">
        <f>INDEX('tatbigh b2'!$H$5:$I$3496,40*A99-23,2)</f>
        <v>#VALUE!</v>
      </c>
    </row>
    <row r="100" spans="2:5">
      <c r="B100" s="165" t="e">
        <f>VLOOKUP(A100,'tatbigh b2'!$A$3:$I$3496,2,FALSE)</f>
        <v>#N/A</v>
      </c>
      <c r="C100" s="123" t="e">
        <f>VLOOKUP(A100,'tatbigh b2'!$A$3:$I$3496,6,FALSE)</f>
        <v>#N/A</v>
      </c>
      <c r="E100" s="197" t="e">
        <f>INDEX('tatbigh b2'!$H$5:$I$3496,40*A100-23,2)</f>
        <v>#VALUE!</v>
      </c>
    </row>
    <row r="101" spans="2:5">
      <c r="B101" s="165" t="e">
        <f>VLOOKUP(A101,'tatbigh b2'!$A$3:$I$3496,2,FALSE)</f>
        <v>#N/A</v>
      </c>
      <c r="C101" s="123" t="e">
        <f>VLOOKUP(A101,'tatbigh b2'!$A$3:$I$3496,6,FALSE)</f>
        <v>#N/A</v>
      </c>
      <c r="E101" s="197" t="e">
        <f>INDEX('tatbigh b2'!$H$5:$I$3496,40*A101-23,2)</f>
        <v>#VALUE!</v>
      </c>
    </row>
    <row r="102" spans="2:5">
      <c r="B102" s="165" t="e">
        <f>VLOOKUP(A102,'tatbigh b2'!$A$3:$I$3496,2,FALSE)</f>
        <v>#N/A</v>
      </c>
      <c r="C102" s="123" t="e">
        <f>VLOOKUP(A102,'tatbigh b2'!$A$3:$I$3496,6,FALSE)</f>
        <v>#N/A</v>
      </c>
      <c r="E102" s="197" t="e">
        <f>INDEX('tatbigh b2'!$H$5:$I$3496,40*A102-23,2)</f>
        <v>#VALUE!</v>
      </c>
    </row>
    <row r="103" spans="2:5">
      <c r="B103" s="165" t="e">
        <f>VLOOKUP(A103,'tatbigh b2'!$A$3:$I$3496,2,FALSE)</f>
        <v>#N/A</v>
      </c>
      <c r="C103" s="123" t="e">
        <f>VLOOKUP(A103,'tatbigh b2'!$A$3:$I$3496,6,FALSE)</f>
        <v>#N/A</v>
      </c>
      <c r="E103" s="197" t="e">
        <f>INDEX('tatbigh b2'!$H$5:$I$3496,40*A103-23,2)</f>
        <v>#VALUE!</v>
      </c>
    </row>
    <row r="104" spans="2:5">
      <c r="B104" s="165" t="e">
        <f>VLOOKUP(A104,'tatbigh b2'!$A$3:$I$3496,2,FALSE)</f>
        <v>#N/A</v>
      </c>
      <c r="C104" s="123" t="e">
        <f>VLOOKUP(A104,'tatbigh b2'!$A$3:$I$3496,6,FALSE)</f>
        <v>#N/A</v>
      </c>
      <c r="E104" s="197" t="e">
        <f>INDEX('tatbigh b2'!$H$5:$I$3496,40*A104-23,2)</f>
        <v>#VALUE!</v>
      </c>
    </row>
    <row r="105" spans="2:5">
      <c r="B105" s="165" t="e">
        <f>VLOOKUP(A105,'tatbigh b2'!$A$3:$I$3496,2,FALSE)</f>
        <v>#N/A</v>
      </c>
      <c r="C105" s="123" t="e">
        <f>VLOOKUP(A105,'tatbigh b2'!$A$3:$I$3496,6,FALSE)</f>
        <v>#N/A</v>
      </c>
      <c r="E105" s="197" t="e">
        <f>INDEX('tatbigh b2'!$H$5:$I$3496,40*A105-23,2)</f>
        <v>#VALUE!</v>
      </c>
    </row>
    <row r="106" spans="2:5">
      <c r="B106" s="165" t="e">
        <f>VLOOKUP(A106,'tatbigh b2'!$A$3:$I$3496,2,FALSE)</f>
        <v>#N/A</v>
      </c>
      <c r="C106" s="123" t="e">
        <f>VLOOKUP(A106,'tatbigh b2'!$A$3:$I$3496,6,FALSE)</f>
        <v>#N/A</v>
      </c>
      <c r="E106" s="197" t="e">
        <f>INDEX('tatbigh b2'!$H$5:$I$3496,40*A106-23,2)</f>
        <v>#VALUE!</v>
      </c>
    </row>
    <row r="107" spans="2:5">
      <c r="B107" s="165" t="e">
        <f>VLOOKUP(A107,'tatbigh b2'!$A$3:$I$3496,2,FALSE)</f>
        <v>#N/A</v>
      </c>
      <c r="C107" s="123" t="e">
        <f>VLOOKUP(A107,'tatbigh b2'!$A$3:$I$3496,6,FALSE)</f>
        <v>#N/A</v>
      </c>
      <c r="E107" s="197" t="e">
        <f>INDEX('tatbigh b2'!$H$5:$I$3496,40*A107-23,2)</f>
        <v>#VALUE!</v>
      </c>
    </row>
    <row r="108" spans="2:5">
      <c r="B108" s="165" t="e">
        <f>VLOOKUP(A108,'tatbigh b2'!$A$3:$I$3496,2,FALSE)</f>
        <v>#N/A</v>
      </c>
      <c r="C108" s="123" t="e">
        <f>VLOOKUP(A108,'tatbigh b2'!$A$3:$I$3496,6,FALSE)</f>
        <v>#N/A</v>
      </c>
      <c r="D108" s="123" t="e">
        <f>VLOOKUP(A108,'tatbigh b2'!$A$3:$I$1495,8,FALSE)</f>
        <v>#N/A</v>
      </c>
      <c r="E108" s="197" t="e">
        <f>INDEX('tatbigh b2'!$H$5:$I$3496,40*A108-23,2)</f>
        <v>#VALUE!</v>
      </c>
    </row>
    <row r="109" spans="2:5">
      <c r="B109" s="165" t="e">
        <f>VLOOKUP(A109,'tatbigh b2'!$A$3:$I$3496,2,FALSE)</f>
        <v>#N/A</v>
      </c>
      <c r="C109" s="123" t="e">
        <f>VLOOKUP(A109,'tatbigh b2'!$A$3:$I$3496,6,FALSE)</f>
        <v>#N/A</v>
      </c>
      <c r="D109" s="123" t="e">
        <f>VLOOKUP(A109,'tatbigh b2'!$A$3:$I$1495,8,FALSE)</f>
        <v>#N/A</v>
      </c>
      <c r="E109" s="197" t="e">
        <f>INDEX('tatbigh b2'!$H$5:$I$3496,40*A109-23,2)</f>
        <v>#VALUE!</v>
      </c>
    </row>
    <row r="110" spans="2:5">
      <c r="B110" s="165" t="e">
        <f>VLOOKUP(A110,'tatbigh b2'!$A$3:$I$3496,2,FALSE)</f>
        <v>#N/A</v>
      </c>
      <c r="C110" s="123" t="e">
        <f>VLOOKUP(A110,'tatbigh b2'!$A$3:$I$3496,6,FALSE)</f>
        <v>#N/A</v>
      </c>
      <c r="D110" s="123" t="e">
        <f>VLOOKUP(A110,'tatbigh b2'!$A$3:$I$1495,8,FALSE)</f>
        <v>#N/A</v>
      </c>
      <c r="E110" s="197" t="e">
        <f>INDEX('tatbigh b2'!$H$5:$I$3496,40*A110-23,2)</f>
        <v>#VALUE!</v>
      </c>
    </row>
    <row r="111" spans="2:5">
      <c r="B111" s="165" t="e">
        <f>VLOOKUP(A111,'tatbigh b2'!$A$3:$I$3496,2,FALSE)</f>
        <v>#N/A</v>
      </c>
      <c r="C111" s="123" t="e">
        <f>VLOOKUP(A111,'tatbigh b2'!$A$3:$I$3496,6,FALSE)</f>
        <v>#N/A</v>
      </c>
      <c r="D111" s="123" t="e">
        <f>VLOOKUP(A111,'tatbigh b2'!$A$3:$I$1495,8,FALSE)</f>
        <v>#N/A</v>
      </c>
      <c r="E111" s="197" t="e">
        <f>INDEX('tatbigh b2'!$H$5:$I$3496,40*A111-23,2)</f>
        <v>#VALUE!</v>
      </c>
    </row>
    <row r="112" spans="2:5">
      <c r="B112" s="165" t="e">
        <f>VLOOKUP(A112,'tatbigh b2'!$A$3:$I$3496,2,FALSE)</f>
        <v>#N/A</v>
      </c>
      <c r="C112" s="123" t="e">
        <f>VLOOKUP(A112,'tatbigh b2'!$A$3:$I$3496,6,FALSE)</f>
        <v>#N/A</v>
      </c>
      <c r="D112" s="123" t="e">
        <f>VLOOKUP(A112,'tatbigh b2'!$A$3:$I$1495,8,FALSE)</f>
        <v>#N/A</v>
      </c>
      <c r="E112" s="197" t="e">
        <f>INDEX('tatbigh b2'!$H$5:$I$3496,40*A112-23,2)</f>
        <v>#VALUE!</v>
      </c>
    </row>
    <row r="113" spans="2:5">
      <c r="B113" s="165" t="e">
        <f>VLOOKUP(A113,'tatbigh b2'!$A$3:$I$3496,2,FALSE)</f>
        <v>#N/A</v>
      </c>
      <c r="C113" s="123" t="e">
        <f>VLOOKUP(A113,'tatbigh b2'!$A$3:$I$3496,6,FALSE)</f>
        <v>#N/A</v>
      </c>
      <c r="D113" s="123" t="e">
        <f>VLOOKUP(A113,'tatbigh b2'!$A$3:$I$1495,8,FALSE)</f>
        <v>#N/A</v>
      </c>
      <c r="E113" s="197" t="e">
        <f>INDEX('tatbigh b2'!$H$5:$I$3496,40*A113-23,2)</f>
        <v>#VALUE!</v>
      </c>
    </row>
    <row r="114" spans="2:5">
      <c r="B114" s="165" t="e">
        <f>VLOOKUP(A114,'tatbigh b2'!$A$3:$I$3496,2,FALSE)</f>
        <v>#N/A</v>
      </c>
      <c r="C114" s="123" t="e">
        <f>VLOOKUP(A114,'tatbigh b2'!$A$3:$I$3496,6,FALSE)</f>
        <v>#N/A</v>
      </c>
      <c r="E114" s="197" t="e">
        <f>INDEX('tatbigh b2'!$H$5:$I$3496,40*A114-23,2)</f>
        <v>#VALUE!</v>
      </c>
    </row>
    <row r="115" spans="2:5">
      <c r="B115" s="165" t="e">
        <f>VLOOKUP(A115,'tatbigh b2'!$A$3:$I$3496,2,FALSE)</f>
        <v>#N/A</v>
      </c>
      <c r="C115" s="123" t="e">
        <f>VLOOKUP(A115,'tatbigh b2'!$A$3:$I$3496,6,FALSE)</f>
        <v>#N/A</v>
      </c>
      <c r="E115" s="197" t="e">
        <f>INDEX('tatbigh b2'!$H$5:$I$3496,40*A115-23,2)</f>
        <v>#VALUE!</v>
      </c>
    </row>
    <row r="116" spans="2:5">
      <c r="B116" s="165" t="e">
        <f>VLOOKUP(A116,'tatbigh b2'!$A$3:$I$3496,2,FALSE)</f>
        <v>#N/A</v>
      </c>
      <c r="C116" s="123" t="e">
        <f>VLOOKUP(A116,'tatbigh b2'!$A$3:$I$3496,6,FALSE)</f>
        <v>#N/A</v>
      </c>
      <c r="E116" s="197" t="e">
        <f>INDEX('tatbigh b2'!$H$5:$I$3496,40*A116-23,2)</f>
        <v>#VALUE!</v>
      </c>
    </row>
    <row r="117" spans="2:5">
      <c r="B117" s="165" t="e">
        <f>VLOOKUP(A117,'tatbigh b2'!$A$3:$I$3496,2,FALSE)</f>
        <v>#N/A</v>
      </c>
      <c r="C117" s="123" t="e">
        <f>VLOOKUP(A117,'tatbigh b2'!$A$3:$I$3496,6,FALSE)</f>
        <v>#N/A</v>
      </c>
      <c r="E117" s="197" t="e">
        <f>INDEX('tatbigh b2'!$H$5:$I$3496,40*A117-23,2)</f>
        <v>#VALUE!</v>
      </c>
    </row>
    <row r="118" spans="2:5">
      <c r="B118" s="165" t="e">
        <f>VLOOKUP(A118,'tatbigh b2'!$A$3:$I$3496,2,FALSE)</f>
        <v>#N/A</v>
      </c>
      <c r="C118" s="123" t="e">
        <f>VLOOKUP(A118,'tatbigh b2'!$A$3:$I$3496,6,FALSE)</f>
        <v>#N/A</v>
      </c>
      <c r="E118" s="197" t="e">
        <f>INDEX('tatbigh b2'!$H$5:$I$3496,40*A118-23,2)</f>
        <v>#VALUE!</v>
      </c>
    </row>
    <row r="119" spans="2:5">
      <c r="B119" s="165" t="e">
        <f>VLOOKUP(A119,'tatbigh b2'!$A$3:$I$3496,2,FALSE)</f>
        <v>#N/A</v>
      </c>
      <c r="C119" s="123" t="e">
        <f>VLOOKUP(A119,'tatbigh b2'!$A$3:$I$3496,6,FALSE)</f>
        <v>#N/A</v>
      </c>
      <c r="E119" s="197" t="e">
        <f>INDEX('tatbigh b2'!$H$5:$I$3496,40*A119-23,2)</f>
        <v>#VALUE!</v>
      </c>
    </row>
    <row r="120" spans="2:5">
      <c r="B120" s="165" t="e">
        <f>VLOOKUP(A120,'tatbigh b2'!$A$3:$I$3496,2,FALSE)</f>
        <v>#N/A</v>
      </c>
      <c r="C120" s="123" t="e">
        <f>VLOOKUP(A120,'tatbigh b2'!$A$3:$I$3496,6,FALSE)</f>
        <v>#N/A</v>
      </c>
      <c r="E120" s="197" t="e">
        <f>INDEX('tatbigh b2'!$H$5:$I$3496,40*A120-23,2)</f>
        <v>#VALUE!</v>
      </c>
    </row>
    <row r="121" spans="2:5">
      <c r="B121" s="165" t="e">
        <f>VLOOKUP(A121,'tatbigh b2'!$A$3:$I$3496,2,FALSE)</f>
        <v>#N/A</v>
      </c>
      <c r="C121" s="123" t="e">
        <f>VLOOKUP(A121,'tatbigh b2'!$A$3:$I$3496,6,FALSE)</f>
        <v>#N/A</v>
      </c>
      <c r="E121" s="197" t="e">
        <f>INDEX('tatbigh b2'!$H$5:$I$3496,40*A121-23,2)</f>
        <v>#VALUE!</v>
      </c>
    </row>
    <row r="122" spans="2:5">
      <c r="B122" s="165" t="e">
        <f>VLOOKUP(A122,'tatbigh b2'!$A$3:$I$3496,2,FALSE)</f>
        <v>#N/A</v>
      </c>
      <c r="C122" s="123" t="e">
        <f>VLOOKUP(A122,'tatbigh b2'!$A$3:$I$3496,6,FALSE)</f>
        <v>#N/A</v>
      </c>
      <c r="E122" s="197" t="e">
        <f>INDEX('tatbigh b2'!$H$5:$I$3496,40*A122-23,2)</f>
        <v>#VALUE!</v>
      </c>
    </row>
    <row r="123" spans="2:5">
      <c r="B123" s="165" t="e">
        <f>VLOOKUP(A123,'tatbigh b2'!$A$3:$I$3496,2,FALSE)</f>
        <v>#N/A</v>
      </c>
      <c r="C123" s="123" t="e">
        <f>VLOOKUP(A123,'tatbigh b2'!$A$3:$I$3496,6,FALSE)</f>
        <v>#N/A</v>
      </c>
      <c r="E123" s="197" t="e">
        <f>INDEX('tatbigh b2'!$H$5:$I$3496,40*A123-23,2)</f>
        <v>#VALUE!</v>
      </c>
    </row>
    <row r="124" spans="2:5">
      <c r="B124" s="165" t="e">
        <f>VLOOKUP(A124,'tatbigh b2'!$A$3:$I$3496,2,FALSE)</f>
        <v>#N/A</v>
      </c>
      <c r="C124" s="123" t="e">
        <f>VLOOKUP(A124,'tatbigh b2'!$A$3:$I$3496,6,FALSE)</f>
        <v>#N/A</v>
      </c>
      <c r="E124" s="197" t="e">
        <f>INDEX('tatbigh b2'!$H$5:$I$3496,40*A124-23,2)</f>
        <v>#VALUE!</v>
      </c>
    </row>
    <row r="125" spans="2:5">
      <c r="B125" s="165" t="e">
        <f>VLOOKUP(A125,'tatbigh b2'!$A$3:$I$3496,2,FALSE)</f>
        <v>#N/A</v>
      </c>
      <c r="C125" s="123" t="e">
        <f>VLOOKUP(A125,'tatbigh b2'!$A$3:$I$3496,6,FALSE)</f>
        <v>#N/A</v>
      </c>
      <c r="E125" s="197" t="e">
        <f>INDEX('tatbigh b2'!$H$5:$I$3496,40*A125-23,2)</f>
        <v>#VALUE!</v>
      </c>
    </row>
  </sheetData>
  <autoFilter ref="A1:E125">
    <filterColumn colId="1"/>
    <filterColumn colId="2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B1-1</vt:lpstr>
      <vt:lpstr>B2</vt:lpstr>
      <vt:lpstr>B1-2</vt:lpstr>
      <vt:lpstr>b1-3</vt:lpstr>
      <vt:lpstr>tatbigh B1</vt:lpstr>
      <vt:lpstr>tatbigh b2</vt:lpstr>
      <vt:lpstr>جهت مالی</vt:lpstr>
      <vt:lpstr>'tatbigh b2'!Print_Area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n.ghofrani</cp:lastModifiedBy>
  <cp:lastPrinted>2015-06-30T07:15:05Z</cp:lastPrinted>
  <dcterms:created xsi:type="dcterms:W3CDTF">2012-07-02T07:23:42Z</dcterms:created>
  <dcterms:modified xsi:type="dcterms:W3CDTF">2015-07-06T06:53:03Z</dcterms:modified>
</cp:coreProperties>
</file>